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9045" activeTab="6"/>
  </bookViews>
  <sheets>
    <sheet name="závod" sheetId="1" r:id="rId1"/>
    <sheet name="60 m" sheetId="2" r:id="rId2"/>
    <sheet name="600 m" sheetId="3" r:id="rId3"/>
    <sheet name="míček" sheetId="4" r:id="rId4"/>
    <sheet name="dálka" sheetId="5" r:id="rId5"/>
    <sheet name="výška" sheetId="6" r:id="rId6"/>
    <sheet name="pořadí" sheetId="7" r:id="rId7"/>
  </sheets>
  <definedNames/>
  <calcPr fullCalcOnLoad="1"/>
</workbook>
</file>

<file path=xl/sharedStrings.xml><?xml version="1.0" encoding="utf-8"?>
<sst xmlns="http://schemas.openxmlformats.org/spreadsheetml/2006/main" count="152" uniqueCount="37">
  <si>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</si>
  <si>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</si>
  <si>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</si>
  <si>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</si>
  <si>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</si>
  <si>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</si>
  <si>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</si>
  <si>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</si>
  <si>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</si>
  <si>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</si>
  <si>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1.</t>
  </si>
  <si>
    <t>2.</t>
  </si>
  <si>
    <t>3.</t>
  </si>
  <si>
    <t>600 m</t>
  </si>
  <si>
    <t>60 m žákyně mladší</t>
  </si>
  <si>
    <t>Výška žákyně mladší</t>
  </si>
  <si>
    <t>nejlepší</t>
  </si>
  <si>
    <t>600 m žákyně mladší</t>
  </si>
  <si>
    <t>26. 5. 2015 Jablonné v Podještědí</t>
  </si>
  <si>
    <t>Mladší žákyně- krajské kolo atletického čtyřboje ZŠ</t>
  </si>
  <si>
    <t>Liberecká Jablonec n. N.</t>
  </si>
  <si>
    <t>Novotná Adéla</t>
  </si>
  <si>
    <t>Janderová Petra</t>
  </si>
  <si>
    <t>Fořtová Martina</t>
  </si>
  <si>
    <t>Stumpová Beáta</t>
  </si>
  <si>
    <t>Marcinková Kateřina</t>
  </si>
  <si>
    <t>U Lesa Nový Bor</t>
  </si>
  <si>
    <t>Tymešová Anna</t>
  </si>
  <si>
    <t>Hájková Klára</t>
  </si>
  <si>
    <t>Šimůnková Andrea</t>
  </si>
  <si>
    <t>Ryšavá Vendulka</t>
  </si>
  <si>
    <t>Hlobeňová Klára</t>
  </si>
  <si>
    <t>Míček žákyně mladší, 3 pokusy</t>
  </si>
  <si>
    <t>Základní výška 110 cm, maximálně 9 pokusů.</t>
  </si>
  <si>
    <r>
      <t xml:space="preserve">Dálka žákyně mladší, </t>
    </r>
    <r>
      <rPr>
        <b/>
        <i/>
        <sz val="12"/>
        <rFont val="Arial CE"/>
        <family val="0"/>
      </rPr>
      <t>3</t>
    </r>
    <r>
      <rPr>
        <b/>
        <sz val="12"/>
        <rFont val="Arial CE"/>
        <family val="0"/>
      </rPr>
      <t xml:space="preserve"> pokusy</t>
    </r>
  </si>
  <si>
    <t>Pořadí družstev mladších žákyň</t>
  </si>
  <si>
    <t>5499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</si>
</sst>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6" sqref="P26"/>
    </sheetView>
  </sheetViews>
  <sheetFormatPr defaultColWidth="9.00390625" defaultRowHeight="12.75"/>
  <cols>
    <col min="1" max="1" width="7.75390625" style="0" customWidth="1"/>
    <col min="2" max="2" width="24.875" style="0" customWidth="1"/>
    <col min="3" max="3" width="21.25390625" style="0" customWidth="1"/>
    <col min="4" max="4" width="7.125" style="0" customWidth="1"/>
    <col min="5" max="6" width="5.625" style="0" customWidth="1"/>
    <col min="7" max="9" width="5.375" style="0" customWidth="1"/>
    <col min="10" max="10" width="6.375" style="0" customWidth="1"/>
    <col min="11" max="11" width="5.625" style="0" customWidth="1"/>
    <col min="12" max="12" width="3.00390625" style="0" customWidth="1"/>
    <col min="13" max="13" width="1.12109375" style="0" customWidth="1"/>
    <col min="14" max="14" width="7.125" style="17" customWidth="1"/>
    <col min="15" max="15" width="5.625" style="0" customWidth="1"/>
    <col min="16" max="16" width="9.00390625" style="0" customWidth="1"/>
  </cols>
  <sheetData>
    <row r="1" ht="23.25">
      <c r="A1" s="16" t="s">
        <v>19</v>
      </c>
    </row>
    <row r="3" ht="15.75">
      <c r="A3" s="20" t="s">
        <v>18</v>
      </c>
    </row>
    <row r="5" spans="18:21" ht="12.75">
      <c r="R5" s="1"/>
      <c r="S5" s="1"/>
      <c r="T5" s="1"/>
      <c r="U5" s="1"/>
    </row>
    <row r="6" spans="1:21" ht="12.75">
      <c r="A6" s="2" t="s">
        <v>0</v>
      </c>
      <c r="B6" s="2" t="s">
        <v>1</v>
      </c>
      <c r="C6" s="2" t="s">
        <v>2</v>
      </c>
      <c r="D6" s="2" t="s">
        <v>4</v>
      </c>
      <c r="E6" s="2" t="s">
        <v>3</v>
      </c>
      <c r="F6" s="2" t="s">
        <v>5</v>
      </c>
      <c r="G6" s="2" t="s">
        <v>3</v>
      </c>
      <c r="H6" s="2" t="s">
        <v>6</v>
      </c>
      <c r="I6" s="2" t="s">
        <v>3</v>
      </c>
      <c r="J6" s="2" t="s">
        <v>7</v>
      </c>
      <c r="K6" s="2" t="s">
        <v>3</v>
      </c>
      <c r="L6" s="33" t="s">
        <v>13</v>
      </c>
      <c r="M6" s="34"/>
      <c r="N6" s="35"/>
      <c r="O6" s="2" t="s">
        <v>3</v>
      </c>
      <c r="P6" s="2" t="s">
        <v>8</v>
      </c>
      <c r="R6" s="3"/>
      <c r="S6" s="3"/>
      <c r="T6" s="3"/>
      <c r="U6" s="3"/>
    </row>
    <row r="7" spans="1:21" ht="12.75">
      <c r="A7" s="2"/>
      <c r="B7" s="4" t="s">
        <v>21</v>
      </c>
      <c r="C7" s="4" t="s">
        <v>20</v>
      </c>
      <c r="D7" s="5">
        <v>31.7</v>
      </c>
      <c r="E7" s="6">
        <f>IF(D7&lt;8,,IF(D7&lt;8,,SUM(7.86*(POWER((D7-8),1.1)))))</f>
        <v>255.64995855154586</v>
      </c>
      <c r="F7" s="5">
        <v>8.64</v>
      </c>
      <c r="G7" s="6">
        <f>IF(F7&lt;0.1,,IF(F7&gt;13,,SUM(46.0849*(POWER((13-F7),1.81)))))</f>
        <v>662.2610220581803</v>
      </c>
      <c r="H7" s="7">
        <v>131</v>
      </c>
      <c r="I7" s="6">
        <f>IF(H7&lt;75,,IF(H7&lt;75,,SUM(1.84523*(POWER((H7-75),1.348)))))</f>
        <v>419.38024320772456</v>
      </c>
      <c r="J7" s="8">
        <v>0</v>
      </c>
      <c r="K7" s="6">
        <f>IF(J7&lt;210,,IF(J7&lt;210,,SUM(0.188807*(POWER((J7-210),1.41)))))</f>
        <v>0</v>
      </c>
      <c r="L7" s="9">
        <v>1</v>
      </c>
      <c r="M7" s="10" t="s">
        <v>9</v>
      </c>
      <c r="N7" s="18">
        <v>57.44</v>
      </c>
      <c r="O7" s="6">
        <f>IF((L7*60+N7)&lt;0.1,,IF((L7*60+N7)&gt;185,,SUM(0.19889*(POWER((185-(L7*60+N7)),1.88)))))</f>
        <v>547.5571730711841</v>
      </c>
      <c r="P7" s="11">
        <f>SUM(E7,G7,I7,K7,O7)</f>
        <v>1884.8483968886349</v>
      </c>
      <c r="R7" s="3"/>
      <c r="S7" s="1"/>
      <c r="T7" s="1"/>
      <c r="U7" s="1"/>
    </row>
    <row r="8" spans="1:21" ht="12.75">
      <c r="A8" s="2"/>
      <c r="B8" s="4" t="s">
        <v>22</v>
      </c>
      <c r="C8" s="4" t="s">
        <v>20</v>
      </c>
      <c r="D8" s="5">
        <v>32.3</v>
      </c>
      <c r="E8" s="6">
        <f>IF(D8&lt;8,,IF(D8&lt;8,,SUM(7.86*(POWER((D8-8),1.1)))))</f>
        <v>262.7782687082091</v>
      </c>
      <c r="F8" s="5">
        <v>9.24</v>
      </c>
      <c r="G8" s="6">
        <f>IF(F8&lt;0.1,,IF(F8&gt;13,,SUM(46.0849*(POWER((13-F8),1.81)))))</f>
        <v>506.58071049294705</v>
      </c>
      <c r="H8" s="7">
        <v>0</v>
      </c>
      <c r="I8" s="6">
        <f>IF(H8&lt;75,,IF(H8&lt;75,,SUM(1.84523*(POWER((H8-75),1.348)))))</f>
        <v>0</v>
      </c>
      <c r="J8" s="8">
        <v>393</v>
      </c>
      <c r="K8" s="6">
        <f>IF(J8&lt;210,,IF(J8&lt;210,,SUM(0.188807*(POWER((J8-210),1.41)))))</f>
        <v>292.4651533765525</v>
      </c>
      <c r="L8" s="9">
        <v>1</v>
      </c>
      <c r="M8" s="10" t="s">
        <v>9</v>
      </c>
      <c r="N8" s="18">
        <v>58.44</v>
      </c>
      <c r="O8" s="6">
        <f>IF((L8*60+N8)&lt;0.1,,IF((L8*60+N8)&gt;185,,SUM(0.19889*(POWER((185-(L8*60+N8)),1.88)))))</f>
        <v>532.4195287988941</v>
      </c>
      <c r="P8" s="11">
        <f>SUM(E8,G8,I8,K8,O8)</f>
        <v>1594.2436613766029</v>
      </c>
      <c r="R8" s="3"/>
      <c r="S8" s="1"/>
      <c r="T8" s="1"/>
      <c r="U8" s="1"/>
    </row>
    <row r="9" spans="1:21" ht="12.75">
      <c r="A9" s="2" t="s">
        <v>10</v>
      </c>
      <c r="B9" s="4" t="s">
        <v>23</v>
      </c>
      <c r="C9" s="4" t="s">
        <v>20</v>
      </c>
      <c r="D9" s="5">
        <v>35.98</v>
      </c>
      <c r="E9" s="6">
        <f>IF(D9&lt;8,,IF(D9&lt;8,,SUM(7.86*(POWER((D9-8),1.1)))))</f>
        <v>306.8704196343201</v>
      </c>
      <c r="F9" s="5">
        <v>9.19</v>
      </c>
      <c r="G9" s="6">
        <f>IF(F9&lt;0.1,,IF(F9&gt;13,,SUM(46.0849*(POWER((13-F9),1.81)))))</f>
        <v>518.8392888826612</v>
      </c>
      <c r="H9" s="7">
        <v>0</v>
      </c>
      <c r="I9" s="6">
        <f>IF(H9&lt;75,,IF(H9&lt;75,,SUM(1.84523*(POWER((H9-75),1.348)))))</f>
        <v>0</v>
      </c>
      <c r="J9" s="8">
        <v>400</v>
      </c>
      <c r="K9" s="6">
        <f>IF(J9&lt;210,,IF(J9&lt;210,,SUM(0.188807*(POWER((J9-210),1.41)))))</f>
        <v>308.361868811688</v>
      </c>
      <c r="L9" s="9">
        <v>1</v>
      </c>
      <c r="M9" s="10" t="s">
        <v>9</v>
      </c>
      <c r="N9" s="18">
        <v>59.49</v>
      </c>
      <c r="O9" s="6">
        <f>IF((L9*60+N9)&lt;0.1,,IF((L9*60+N9)&gt;185,,SUM(0.19889*(POWER((185-(L9*60+N9)),1.88)))))</f>
        <v>516.7389931817506</v>
      </c>
      <c r="P9" s="11">
        <f>SUM(E9,G9,I9,K9,O9)</f>
        <v>1650.81057051042</v>
      </c>
      <c r="R9" s="3"/>
      <c r="S9" s="1"/>
      <c r="T9" s="1"/>
      <c r="U9" s="1"/>
    </row>
    <row r="10" spans="1:21" ht="12.75">
      <c r="A10" s="2"/>
      <c r="B10" s="4" t="s">
        <v>24</v>
      </c>
      <c r="C10" s="4" t="s">
        <v>20</v>
      </c>
      <c r="D10" s="5">
        <v>21.97</v>
      </c>
      <c r="E10" s="6">
        <f>IF(D10&lt;8,,IF(D10&lt;8,,SUM(7.86*(POWER((D10-8),1.1)))))</f>
        <v>142.93500222529954</v>
      </c>
      <c r="F10" s="5">
        <v>9.24</v>
      </c>
      <c r="G10" s="6">
        <f>IF(F10&lt;0.1,,IF(F10&gt;13,,SUM(46.0849*(POWER((13-F10),1.81)))))</f>
        <v>506.58071049294705</v>
      </c>
      <c r="H10" s="7">
        <v>0</v>
      </c>
      <c r="I10" s="6">
        <f>IF(H10&lt;75,,IF(H10&lt;75,,SUM(1.84523*(POWER((H10-75),1.348)))))</f>
        <v>0</v>
      </c>
      <c r="J10" s="8">
        <v>391</v>
      </c>
      <c r="K10" s="6">
        <f>IF(J10&lt;210,,IF(J10&lt;210,,SUM(0.188807*(POWER((J10-210),1.41)))))</f>
        <v>287.9684323976434</v>
      </c>
      <c r="L10" s="9">
        <v>2</v>
      </c>
      <c r="M10" s="10" t="s">
        <v>9</v>
      </c>
      <c r="N10" s="18">
        <v>25.61</v>
      </c>
      <c r="O10" s="6">
        <f>IF((L10*60+N10)&lt;0.1,,IF((L10*60+N10)&gt;185,,SUM(0.19889*(POWER((185-(L10*60+N10)),1.88)))))</f>
        <v>198.58141076007757</v>
      </c>
      <c r="P10" s="11">
        <f>SUM(E10,G10,I10,K10,O10)</f>
        <v>1136.0655558759677</v>
      </c>
      <c r="R10" s="3"/>
      <c r="S10" s="1"/>
      <c r="T10" s="1"/>
      <c r="U10" s="1"/>
    </row>
    <row r="11" spans="1:21" ht="12.75">
      <c r="A11" s="2"/>
      <c r="B11" s="4" t="s">
        <v>25</v>
      </c>
      <c r="C11" s="4" t="s">
        <v>20</v>
      </c>
      <c r="D11" s="5">
        <v>34.73</v>
      </c>
      <c r="E11" s="6">
        <f>IF(D11&lt;8,,IF(D11&lt;8,,SUM(7.86*(POWER((D11-8),1.1)))))</f>
        <v>291.8242652055064</v>
      </c>
      <c r="F11" s="5">
        <v>9.84</v>
      </c>
      <c r="G11" s="6">
        <f>IF(F11&lt;0.1,,IF(F11&gt;13,,SUM(46.0849*(POWER((13-F11),1.81)))))</f>
        <v>369.82159641093483</v>
      </c>
      <c r="H11" s="7">
        <v>119</v>
      </c>
      <c r="I11" s="6">
        <f>IF(H11&lt;75,,IF(H11&lt;75,,SUM(1.84523*(POWER((H11-75),1.348)))))</f>
        <v>302.9875021082991</v>
      </c>
      <c r="J11" s="8">
        <v>0</v>
      </c>
      <c r="K11" s="6">
        <f>IF(J11&lt;210,,IF(J11&lt;210,,SUM(0.188807*(POWER((J11-210),1.41)))))</f>
        <v>0</v>
      </c>
      <c r="L11" s="9">
        <v>2</v>
      </c>
      <c r="M11" s="10" t="s">
        <v>9</v>
      </c>
      <c r="N11" s="18">
        <v>26.99</v>
      </c>
      <c r="O11" s="6">
        <f>IF((L11*60+N11)&lt;0.1,,IF((L11*60+N11)&gt;185,,SUM(0.19889*(POWER((185-(L11*60+N11)),1.88)))))</f>
        <v>185.70386497282243</v>
      </c>
      <c r="P11" s="11">
        <f>SUM(E11,G11,I11,K11,O11)</f>
        <v>1150.3372286975628</v>
      </c>
      <c r="R11" s="3"/>
      <c r="S11" s="1"/>
      <c r="T11" s="1"/>
      <c r="U11" s="1"/>
    </row>
    <row r="12" spans="1:21" ht="12.75">
      <c r="A12" s="2"/>
      <c r="B12" s="4"/>
      <c r="C12" s="4"/>
      <c r="D12" s="5"/>
      <c r="E12" s="6"/>
      <c r="F12" s="5"/>
      <c r="G12" s="6"/>
      <c r="H12" s="7"/>
      <c r="I12" s="6"/>
      <c r="J12" s="8"/>
      <c r="K12" s="6"/>
      <c r="L12" s="9"/>
      <c r="M12" s="10"/>
      <c r="N12" s="18"/>
      <c r="O12" s="6"/>
      <c r="P12" s="11">
        <f>SUM(P7:P11)-MIN(P7:P11)</f>
        <v>6280.23985747322</v>
      </c>
      <c r="R12" s="1"/>
      <c r="S12" s="1"/>
      <c r="T12" s="1"/>
      <c r="U12" s="1"/>
    </row>
    <row r="13" spans="1:21" ht="12.75">
      <c r="A13" s="15"/>
      <c r="B13" s="13"/>
      <c r="C13" s="13"/>
      <c r="D13" s="14"/>
      <c r="E13" s="7"/>
      <c r="F13" s="14"/>
      <c r="G13" s="7"/>
      <c r="H13" s="7"/>
      <c r="I13" s="7"/>
      <c r="J13" s="13"/>
      <c r="K13" s="7"/>
      <c r="L13" s="9"/>
      <c r="M13" s="10"/>
      <c r="N13" s="19"/>
      <c r="O13" s="7"/>
      <c r="P13" s="10"/>
      <c r="R13" s="1"/>
      <c r="S13" s="1"/>
      <c r="T13" s="1"/>
      <c r="U13" s="1"/>
    </row>
    <row r="14" spans="1:16" ht="12.75">
      <c r="A14" s="2"/>
      <c r="B14" s="4" t="s">
        <v>27</v>
      </c>
      <c r="C14" s="4" t="s">
        <v>26</v>
      </c>
      <c r="D14" s="5">
        <v>28.46</v>
      </c>
      <c r="E14" s="6">
        <f>IF(D14&lt;8,,IF(D14&lt;8,,SUM(7.86*(POWER((D14-8),1.1)))))</f>
        <v>217.47970656296442</v>
      </c>
      <c r="F14" s="5">
        <v>9.54</v>
      </c>
      <c r="G14" s="6">
        <f>IF(F14&lt;0.1,,IF(F14&gt;13,,SUM(46.0849*(POWER((13-F14),1.81)))))</f>
        <v>435.7991594495344</v>
      </c>
      <c r="H14" s="7">
        <v>0</v>
      </c>
      <c r="I14" s="6">
        <f>IF(H14&lt;75,,IF(H14&lt;75,,SUM(1.84523*(POWER((H14-75),1.348)))))</f>
        <v>0</v>
      </c>
      <c r="J14" s="8">
        <v>379</v>
      </c>
      <c r="K14" s="6">
        <f>IF(J14&lt;210,,IF(J14&lt;210,,SUM(0.188807*(POWER((J14-210),1.41)))))</f>
        <v>261.419720018616</v>
      </c>
      <c r="L14" s="9">
        <v>2</v>
      </c>
      <c r="M14" s="10" t="s">
        <v>9</v>
      </c>
      <c r="N14" s="18">
        <v>6.35</v>
      </c>
      <c r="O14" s="6">
        <f>IF((L14*60+N14)&lt;0.1,,IF((L14*60+N14)&gt;185,,SUM(0.19889*(POWER((185-(L14*60+N14)),1.88)))))</f>
        <v>419.7172499995138</v>
      </c>
      <c r="P14" s="11">
        <f>SUM(E14,G14,I14,K14,O14)</f>
        <v>1334.4158360306287</v>
      </c>
    </row>
    <row r="15" spans="1:16" ht="12.75">
      <c r="A15" s="2"/>
      <c r="B15" s="4" t="s">
        <v>28</v>
      </c>
      <c r="C15" s="4" t="s">
        <v>26</v>
      </c>
      <c r="D15" s="5">
        <v>34.2</v>
      </c>
      <c r="E15" s="6">
        <f>IF(D15&lt;8,,IF(D15&lt;8,,SUM(7.86*(POWER((D15-8),1.1)))))</f>
        <v>285.46572184134874</v>
      </c>
      <c r="F15" s="5">
        <v>9.76</v>
      </c>
      <c r="G15" s="6">
        <f>IF(F15&lt;0.1,,IF(F15&gt;13,,SUM(46.0849*(POWER((13-F15),1.81)))))</f>
        <v>386.9413280713534</v>
      </c>
      <c r="H15" s="7">
        <v>113</v>
      </c>
      <c r="I15" s="6">
        <f>IF(H15&lt;75,,IF(H15&lt;75,,SUM(1.84523*(POWER((H15-75),1.348)))))</f>
        <v>248.65591523503593</v>
      </c>
      <c r="J15" s="8">
        <v>0</v>
      </c>
      <c r="K15" s="6">
        <f>IF(J15&lt;210,,IF(J15&lt;210,,SUM(0.188807*(POWER((J15-210),1.41)))))</f>
        <v>0</v>
      </c>
      <c r="L15" s="9">
        <v>2</v>
      </c>
      <c r="M15" s="10" t="s">
        <v>9</v>
      </c>
      <c r="N15" s="18">
        <v>12.12</v>
      </c>
      <c r="O15" s="6">
        <f>IF((L15*60+N15)&lt;0.1,,IF((L15*60+N15)&gt;185,,SUM(0.19889*(POWER((185-(L15*60+N15)),1.88)))))</f>
        <v>345.4624646757265</v>
      </c>
      <c r="P15" s="11">
        <f>SUM(E15,G15,I15,K15,O15)</f>
        <v>1266.5254298234647</v>
      </c>
    </row>
    <row r="16" spans="1:16" ht="12.75">
      <c r="A16" s="2" t="s">
        <v>11</v>
      </c>
      <c r="B16" s="4" t="s">
        <v>29</v>
      </c>
      <c r="C16" s="4" t="s">
        <v>26</v>
      </c>
      <c r="D16" s="5">
        <v>36.21</v>
      </c>
      <c r="E16" s="6">
        <f>IF(D16&lt;8,,IF(D16&lt;8,,SUM(7.86*(POWER((D16-8),1.1)))))</f>
        <v>309.6463327043421</v>
      </c>
      <c r="F16" s="5">
        <v>9.16</v>
      </c>
      <c r="G16" s="6">
        <f>IF(F16&lt;0.1,,IF(F16&gt;13,,SUM(46.0849*(POWER((13-F16),1.81)))))</f>
        <v>526.2573391802931</v>
      </c>
      <c r="H16" s="7">
        <v>0</v>
      </c>
      <c r="I16" s="6">
        <f>IF(H16&lt;75,,IF(H16&lt;75,,SUM(1.84523*(POWER((H16-75),1.348)))))</f>
        <v>0</v>
      </c>
      <c r="J16" s="8">
        <v>392</v>
      </c>
      <c r="K16" s="6">
        <f>IF(J16&lt;210,,IF(J16&lt;210,,SUM(0.188807*(POWER((J16-210),1.41)))))</f>
        <v>290.2142603840804</v>
      </c>
      <c r="L16" s="9">
        <v>2</v>
      </c>
      <c r="M16" s="10" t="s">
        <v>9</v>
      </c>
      <c r="N16" s="18">
        <v>15.15</v>
      </c>
      <c r="O16" s="6">
        <f>IF((L16*60+N16)&lt;0.1,,IF((L16*60+N16)&gt;185,,SUM(0.19889*(POWER((185-(L16*60+N16)),1.88)))))</f>
        <v>309.1885862863814</v>
      </c>
      <c r="P16" s="11">
        <f>SUM(E16,G16,I16,K16,O16)</f>
        <v>1435.3065185550972</v>
      </c>
    </row>
    <row r="17" spans="1:16" ht="12.75">
      <c r="A17" s="2"/>
      <c r="B17" s="4" t="s">
        <v>30</v>
      </c>
      <c r="C17" s="4" t="s">
        <v>26</v>
      </c>
      <c r="D17" s="5">
        <v>31.5</v>
      </c>
      <c r="E17" s="6">
        <f>IF(D17&lt;8,,IF(D17&lt;8,,SUM(7.86*(POWER((D17-8),1.1)))))</f>
        <v>253.27784043591245</v>
      </c>
      <c r="F17" s="5">
        <v>9.6</v>
      </c>
      <c r="G17" s="6">
        <f>IF(F17&lt;0.1,,IF(F17&gt;13,,SUM(46.0849*(POWER((13-F17),1.81)))))</f>
        <v>422.21677998073017</v>
      </c>
      <c r="H17" s="7">
        <v>122</v>
      </c>
      <c r="I17" s="6">
        <f>IF(H17&lt;75,,IF(H17&lt;75,,SUM(1.84523*(POWER((H17-75),1.348)))))</f>
        <v>331.1604158723432</v>
      </c>
      <c r="J17" s="8">
        <v>0</v>
      </c>
      <c r="K17" s="6">
        <f>IF(J17&lt;210,,IF(J17&lt;210,,SUM(0.188807*(POWER((J17-210),1.41)))))</f>
        <v>0</v>
      </c>
      <c r="L17" s="9">
        <v>2</v>
      </c>
      <c r="M17" s="10" t="s">
        <v>9</v>
      </c>
      <c r="N17" s="18">
        <v>7.84</v>
      </c>
      <c r="O17" s="6">
        <f>IF((L17*60+N17)&lt;0.1,,IF((L17*60+N17)&gt;185,,SUM(0.19889*(POWER((185-(L17*60+N17)),1.88)))))</f>
        <v>399.8953199961567</v>
      </c>
      <c r="P17" s="11">
        <f>SUM(E17,G17,I17,K17,O17)</f>
        <v>1406.5503562851427</v>
      </c>
    </row>
    <row r="18" spans="1:16" ht="12.75">
      <c r="A18" s="2"/>
      <c r="B18" s="4" t="s">
        <v>31</v>
      </c>
      <c r="C18" s="4" t="s">
        <v>26</v>
      </c>
      <c r="D18" s="5">
        <v>27.65</v>
      </c>
      <c r="E18" s="6">
        <f>IF(D18&lt;8,,IF(D18&lt;8,,SUM(7.86*(POWER((D18-8),1.1)))))</f>
        <v>208.0277904247553</v>
      </c>
      <c r="F18" s="5">
        <v>9.87</v>
      </c>
      <c r="G18" s="6">
        <f>IF(F18&lt;0.1,,IF(F18&gt;13,,SUM(46.0849*(POWER((13-F18),1.81)))))</f>
        <v>363.4911993373341</v>
      </c>
      <c r="H18" s="7">
        <v>0</v>
      </c>
      <c r="I18" s="6">
        <f>IF(H18&lt;75,,IF(H18&lt;75,,SUM(1.84523*(POWER((H18-75),1.348)))))</f>
        <v>0</v>
      </c>
      <c r="J18" s="8">
        <v>380</v>
      </c>
      <c r="K18" s="6">
        <f>IF(J18&lt;210,,IF(J18&lt;210,,SUM(0.188807*(POWER((J18-210),1.41)))))</f>
        <v>263.60343840122874</v>
      </c>
      <c r="L18" s="9">
        <v>2</v>
      </c>
      <c r="M18" s="10" t="s">
        <v>9</v>
      </c>
      <c r="N18" s="18">
        <v>1.49</v>
      </c>
      <c r="O18" s="6">
        <f>IF((L18*60+N18)&lt;0.1,,IF((L18*60+N18)&gt;185,,SUM(0.19889*(POWER((185-(L18*60+N18)),1.88)))))</f>
        <v>487.47923363802187</v>
      </c>
      <c r="P18" s="11">
        <f>SUM(E18,G18,I18,K18,O18)</f>
        <v>1322.60166180134</v>
      </c>
    </row>
    <row r="19" spans="1:16" ht="12.75">
      <c r="A19" s="2"/>
      <c r="B19" s="4"/>
      <c r="C19" s="4"/>
      <c r="D19" s="5"/>
      <c r="E19" s="6"/>
      <c r="F19" s="5"/>
      <c r="G19" s="6"/>
      <c r="H19" s="7"/>
      <c r="I19" s="6"/>
      <c r="J19" s="8"/>
      <c r="K19" s="6"/>
      <c r="L19" s="9"/>
      <c r="M19" s="10"/>
      <c r="N19" s="18"/>
      <c r="O19" s="6"/>
      <c r="P19" s="11">
        <f>SUM(P14:P18)-MIN(P14:P18)</f>
        <v>5498.874372672208</v>
      </c>
    </row>
    <row r="20" ht="12.75">
      <c r="A20" s="12"/>
    </row>
    <row r="21" spans="1:3" ht="12.75">
      <c r="A21" s="29"/>
      <c r="B21" s="30"/>
      <c r="C21" s="31"/>
    </row>
    <row r="22" spans="1:3" ht="12.75">
      <c r="A22" s="12"/>
      <c r="C22" s="32"/>
    </row>
    <row r="23" spans="1:3" ht="12.75">
      <c r="A23" s="12"/>
      <c r="B23" s="30" t="s">
        <v>35</v>
      </c>
      <c r="C23" s="32"/>
    </row>
    <row r="24" spans="1:3" ht="12.75">
      <c r="A24" s="12"/>
      <c r="C24" s="32"/>
    </row>
    <row r="25" spans="1:3" ht="12.75">
      <c r="A25" s="29" t="s">
        <v>10</v>
      </c>
      <c r="B25" s="30" t="s">
        <v>20</v>
      </c>
      <c r="C25" s="31">
        <v>6280.23985747322</v>
      </c>
    </row>
    <row r="26" spans="1:3" ht="12.75">
      <c r="A26" s="12" t="s">
        <v>11</v>
      </c>
      <c r="B26" t="s">
        <v>26</v>
      </c>
      <c r="C26" s="36" t="s">
        <v>36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</sheetData>
  <sheetProtection/>
  <mergeCells count="1">
    <mergeCell ref="L6:N6"/>
  </mergeCells>
  <printOptions/>
  <pageMargins left="0.48" right="0.59" top="0.63" bottom="0.5" header="0.24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6.00390625" style="0" customWidth="1"/>
    <col min="2" max="2" width="29.375" style="0" customWidth="1"/>
    <col min="3" max="3" width="24.875" style="0" customWidth="1"/>
  </cols>
  <sheetData>
    <row r="1" ht="15.75">
      <c r="B1" s="22" t="s">
        <v>14</v>
      </c>
    </row>
    <row r="4" spans="1:5" ht="15">
      <c r="A4" s="21"/>
      <c r="B4" s="8" t="s">
        <v>23</v>
      </c>
      <c r="C4" s="8" t="s">
        <v>20</v>
      </c>
      <c r="D4" s="8"/>
      <c r="E4" s="8"/>
    </row>
    <row r="5" spans="1:5" ht="15">
      <c r="A5" s="21"/>
      <c r="B5" s="8" t="s">
        <v>28</v>
      </c>
      <c r="C5" s="8" t="s">
        <v>26</v>
      </c>
      <c r="D5" s="8"/>
      <c r="E5" s="8"/>
    </row>
    <row r="6" spans="1:5" ht="15">
      <c r="A6" s="21" t="s">
        <v>10</v>
      </c>
      <c r="B6" s="8" t="s">
        <v>31</v>
      </c>
      <c r="C6" s="8" t="s">
        <v>26</v>
      </c>
      <c r="D6" s="8"/>
      <c r="E6" s="8"/>
    </row>
    <row r="7" spans="1:5" ht="15">
      <c r="A7" s="21"/>
      <c r="B7" s="8" t="s">
        <v>22</v>
      </c>
      <c r="C7" s="8" t="s">
        <v>20</v>
      </c>
      <c r="D7" s="8"/>
      <c r="E7" s="8"/>
    </row>
    <row r="8" spans="1:5" ht="15">
      <c r="A8" s="21"/>
      <c r="B8" s="8" t="s">
        <v>25</v>
      </c>
      <c r="C8" s="8" t="s">
        <v>20</v>
      </c>
      <c r="D8" s="8"/>
      <c r="E8" s="8"/>
    </row>
    <row r="9" spans="1:5" ht="15">
      <c r="A9" s="21"/>
      <c r="B9" s="8"/>
      <c r="C9" s="8"/>
      <c r="D9" s="8"/>
      <c r="E9" s="8"/>
    </row>
    <row r="10" spans="1:5" ht="15">
      <c r="A10" s="21"/>
      <c r="B10" s="8"/>
      <c r="C10" s="8"/>
      <c r="D10" s="8"/>
      <c r="E10" s="8"/>
    </row>
    <row r="11" spans="1:5" ht="15">
      <c r="A11" s="21"/>
      <c r="B11" s="8" t="s">
        <v>21</v>
      </c>
      <c r="C11" s="8" t="s">
        <v>20</v>
      </c>
      <c r="D11" s="8"/>
      <c r="E11" s="8"/>
    </row>
    <row r="12" spans="1:5" ht="15">
      <c r="A12" s="21"/>
      <c r="B12" s="8" t="s">
        <v>30</v>
      </c>
      <c r="C12" s="8" t="s">
        <v>26</v>
      </c>
      <c r="D12" s="8"/>
      <c r="E12" s="8"/>
    </row>
    <row r="13" spans="1:5" ht="15">
      <c r="A13" s="21" t="s">
        <v>11</v>
      </c>
      <c r="B13" s="8" t="s">
        <v>24</v>
      </c>
      <c r="C13" s="8" t="s">
        <v>20</v>
      </c>
      <c r="D13" s="8"/>
      <c r="E13" s="8"/>
    </row>
    <row r="14" spans="1:5" ht="15">
      <c r="A14" s="21"/>
      <c r="B14" s="8" t="s">
        <v>29</v>
      </c>
      <c r="C14" s="8" t="s">
        <v>26</v>
      </c>
      <c r="D14" s="8"/>
      <c r="E14" s="8"/>
    </row>
    <row r="15" spans="1:5" ht="15">
      <c r="A15" s="21"/>
      <c r="B15" s="13" t="s">
        <v>27</v>
      </c>
      <c r="C15" s="13" t="s">
        <v>26</v>
      </c>
      <c r="D15" s="8"/>
      <c r="E15" s="8"/>
    </row>
    <row r="16" spans="1:5" ht="15">
      <c r="A16" s="21"/>
      <c r="B16" s="8"/>
      <c r="C16" s="8"/>
      <c r="D16" s="8"/>
      <c r="E16" s="8"/>
    </row>
    <row r="17" spans="1:5" ht="15">
      <c r="A17" s="21"/>
      <c r="B17" s="8"/>
      <c r="C17" s="8"/>
      <c r="D17" s="8"/>
      <c r="E17" s="8"/>
    </row>
    <row r="18" spans="1:5" ht="15">
      <c r="A18" s="21"/>
      <c r="B18" s="8"/>
      <c r="C18" s="8"/>
      <c r="D18" s="8"/>
      <c r="E1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20" sqref="H20"/>
    </sheetView>
  </sheetViews>
  <sheetFormatPr defaultColWidth="9.00390625" defaultRowHeight="12.75"/>
  <cols>
    <col min="2" max="2" width="30.625" style="0" customWidth="1"/>
    <col min="3" max="3" width="21.25390625" style="0" customWidth="1"/>
  </cols>
  <sheetData>
    <row r="1" spans="1:2" ht="15.75">
      <c r="A1" s="21"/>
      <c r="B1" s="22" t="s">
        <v>17</v>
      </c>
    </row>
    <row r="2" ht="15">
      <c r="A2" s="21"/>
    </row>
    <row r="3" spans="1:5" ht="15">
      <c r="A3" s="21"/>
      <c r="B3" s="8" t="s">
        <v>21</v>
      </c>
      <c r="C3" s="8" t="s">
        <v>20</v>
      </c>
      <c r="D3" s="8"/>
      <c r="E3" s="8"/>
    </row>
    <row r="4" spans="1:5" ht="15">
      <c r="A4" s="21"/>
      <c r="B4" s="8" t="s">
        <v>22</v>
      </c>
      <c r="C4" s="8" t="s">
        <v>20</v>
      </c>
      <c r="D4" s="8"/>
      <c r="E4" s="8"/>
    </row>
    <row r="5" spans="1:5" ht="15">
      <c r="A5" s="21"/>
      <c r="B5" s="8" t="s">
        <v>23</v>
      </c>
      <c r="C5" s="8" t="s">
        <v>20</v>
      </c>
      <c r="D5" s="8"/>
      <c r="E5" s="8"/>
    </row>
    <row r="6" spans="1:5" ht="15">
      <c r="A6" s="21"/>
      <c r="B6" s="8" t="s">
        <v>24</v>
      </c>
      <c r="C6" s="8" t="s">
        <v>20</v>
      </c>
      <c r="D6" s="8"/>
      <c r="E6" s="8"/>
    </row>
    <row r="7" spans="1:5" ht="15">
      <c r="A7" s="21" t="s">
        <v>10</v>
      </c>
      <c r="B7" s="8" t="s">
        <v>25</v>
      </c>
      <c r="C7" s="8" t="s">
        <v>20</v>
      </c>
      <c r="D7" s="8"/>
      <c r="E7" s="8"/>
    </row>
    <row r="8" spans="1:5" ht="15">
      <c r="A8" s="21"/>
      <c r="B8" s="8" t="s">
        <v>27</v>
      </c>
      <c r="C8" s="8" t="s">
        <v>26</v>
      </c>
      <c r="D8" s="8"/>
      <c r="E8" s="8"/>
    </row>
    <row r="9" spans="1:5" ht="15">
      <c r="A9" s="21"/>
      <c r="B9" s="8" t="s">
        <v>28</v>
      </c>
      <c r="C9" s="8" t="s">
        <v>26</v>
      </c>
      <c r="D9" s="8"/>
      <c r="E9" s="8"/>
    </row>
    <row r="10" spans="1:5" ht="15">
      <c r="A10" s="21"/>
      <c r="B10" s="8" t="s">
        <v>29</v>
      </c>
      <c r="C10" s="8" t="s">
        <v>26</v>
      </c>
      <c r="D10" s="8"/>
      <c r="E10" s="8"/>
    </row>
    <row r="11" spans="1:5" ht="15">
      <c r="A11" s="21"/>
      <c r="B11" s="13" t="s">
        <v>30</v>
      </c>
      <c r="C11" s="13" t="s">
        <v>26</v>
      </c>
      <c r="D11" s="8"/>
      <c r="E11" s="8"/>
    </row>
    <row r="12" spans="1:5" ht="15">
      <c r="A12" s="21"/>
      <c r="B12" s="8" t="s">
        <v>31</v>
      </c>
      <c r="C12" s="8" t="s">
        <v>26</v>
      </c>
      <c r="D12" s="8"/>
      <c r="E12" s="8"/>
    </row>
    <row r="13" spans="1:5" ht="15">
      <c r="A13" s="21"/>
      <c r="B13" s="8"/>
      <c r="C13" s="8"/>
      <c r="D13" s="8"/>
      <c r="E13" s="8"/>
    </row>
    <row r="14" spans="1:5" ht="15">
      <c r="A14" s="21"/>
      <c r="B14" s="8"/>
      <c r="C14" s="8"/>
      <c r="D14" s="8"/>
      <c r="E14" s="8"/>
    </row>
    <row r="15" spans="1:5" ht="15">
      <c r="A15" s="21"/>
      <c r="B15" s="8"/>
      <c r="C15" s="8"/>
      <c r="D15" s="8"/>
      <c r="E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workbookViewId="0" topLeftCell="A1">
      <selection activeCell="L12" sqref="L12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25.375" style="0" customWidth="1"/>
    <col min="4" max="4" width="8.125" style="0" customWidth="1"/>
    <col min="5" max="5" width="7.875" style="0" customWidth="1"/>
    <col min="6" max="6" width="8.25390625" style="0" customWidth="1"/>
    <col min="7" max="7" width="8.125" style="0" customWidth="1"/>
    <col min="8" max="8" width="7.75390625" style="0" customWidth="1"/>
  </cols>
  <sheetData>
    <row r="1" ht="15.75">
      <c r="B1" s="22" t="s">
        <v>32</v>
      </c>
    </row>
    <row r="3" spans="2:8" ht="15">
      <c r="B3" s="24" t="s">
        <v>21</v>
      </c>
      <c r="C3" s="24" t="s">
        <v>20</v>
      </c>
      <c r="D3" s="24"/>
      <c r="E3" s="25"/>
      <c r="F3" s="26"/>
      <c r="G3" s="25"/>
      <c r="H3" s="26"/>
    </row>
    <row r="4" spans="2:8" ht="15">
      <c r="B4" s="24" t="s">
        <v>22</v>
      </c>
      <c r="C4" s="24" t="s">
        <v>20</v>
      </c>
      <c r="D4" s="24"/>
      <c r="E4" s="25"/>
      <c r="F4" s="26"/>
      <c r="G4" s="25"/>
      <c r="H4" s="26"/>
    </row>
    <row r="5" spans="2:8" ht="15">
      <c r="B5" s="24" t="s">
        <v>23</v>
      </c>
      <c r="C5" s="24" t="s">
        <v>20</v>
      </c>
      <c r="D5" s="24"/>
      <c r="E5" s="25"/>
      <c r="F5" s="26"/>
      <c r="G5" s="25"/>
      <c r="H5" s="26"/>
    </row>
    <row r="6" spans="2:8" ht="15">
      <c r="B6" s="24" t="s">
        <v>24</v>
      </c>
      <c r="C6" s="24" t="s">
        <v>20</v>
      </c>
      <c r="D6" s="24"/>
      <c r="E6" s="25"/>
      <c r="F6" s="26"/>
      <c r="G6" s="25"/>
      <c r="H6" s="26"/>
    </row>
    <row r="7" spans="2:8" ht="15">
      <c r="B7" s="24" t="s">
        <v>25</v>
      </c>
      <c r="C7" s="24" t="s">
        <v>20</v>
      </c>
      <c r="D7" s="24"/>
      <c r="E7" s="25"/>
      <c r="F7" s="26"/>
      <c r="G7" s="25"/>
      <c r="H7" s="26"/>
    </row>
    <row r="8" spans="2:8" ht="15">
      <c r="B8" s="24"/>
      <c r="C8" s="24"/>
      <c r="D8" s="24"/>
      <c r="E8" s="25"/>
      <c r="F8" s="26"/>
      <c r="G8" s="25"/>
      <c r="H8" s="26"/>
    </row>
    <row r="9" spans="2:8" ht="15">
      <c r="B9" s="24"/>
      <c r="C9" s="24"/>
      <c r="D9" s="24"/>
      <c r="E9" s="25"/>
      <c r="F9" s="26"/>
      <c r="G9" s="25"/>
      <c r="H9" s="26"/>
    </row>
    <row r="10" spans="2:8" ht="15">
      <c r="B10" s="24" t="s">
        <v>27</v>
      </c>
      <c r="C10" s="24" t="s">
        <v>26</v>
      </c>
      <c r="D10" s="24"/>
      <c r="E10" s="25"/>
      <c r="F10" s="26"/>
      <c r="G10" s="25"/>
      <c r="H10" s="26"/>
    </row>
    <row r="11" spans="2:8" ht="15">
      <c r="B11" s="24" t="s">
        <v>28</v>
      </c>
      <c r="C11" s="24" t="s">
        <v>26</v>
      </c>
      <c r="D11" s="24"/>
      <c r="E11" s="25"/>
      <c r="F11" s="26"/>
      <c r="G11" s="25"/>
      <c r="H11" s="26"/>
    </row>
    <row r="12" spans="2:8" ht="15">
      <c r="B12" s="26" t="s">
        <v>29</v>
      </c>
      <c r="C12" s="26" t="s">
        <v>26</v>
      </c>
      <c r="D12" s="26"/>
      <c r="E12" s="26"/>
      <c r="F12" s="26"/>
      <c r="G12" s="26"/>
      <c r="H12" s="26"/>
    </row>
    <row r="13" spans="2:8" ht="15">
      <c r="B13" s="26" t="s">
        <v>30</v>
      </c>
      <c r="C13" s="26" t="s">
        <v>26</v>
      </c>
      <c r="D13" s="26"/>
      <c r="E13" s="26"/>
      <c r="F13" s="26"/>
      <c r="G13" s="26"/>
      <c r="H13" s="26"/>
    </row>
    <row r="14" spans="2:8" ht="15">
      <c r="B14" s="26" t="s">
        <v>31</v>
      </c>
      <c r="C14" s="26" t="s">
        <v>26</v>
      </c>
      <c r="D14" s="26"/>
      <c r="E14" s="26"/>
      <c r="F14" s="26"/>
      <c r="G14" s="26"/>
      <c r="H14" s="26"/>
    </row>
    <row r="15" spans="2:8" ht="15">
      <c r="B15" s="26"/>
      <c r="C15" s="26"/>
      <c r="D15" s="26"/>
      <c r="E15" s="26"/>
      <c r="F15" s="26"/>
      <c r="G15" s="26"/>
      <c r="H15" s="26"/>
    </row>
    <row r="16" spans="2:8" ht="15">
      <c r="B16" s="26"/>
      <c r="C16" s="26"/>
      <c r="D16" s="26"/>
      <c r="E16" s="26"/>
      <c r="F16" s="26"/>
      <c r="G16" s="26"/>
      <c r="H16" s="26"/>
    </row>
    <row r="17" spans="2:8" ht="15">
      <c r="B17" s="26"/>
      <c r="C17" s="26"/>
      <c r="D17" s="26"/>
      <c r="E17" s="26"/>
      <c r="F17" s="26"/>
      <c r="G17" s="26"/>
      <c r="H17" s="26"/>
    </row>
    <row r="18" spans="2:8" ht="15">
      <c r="B18" s="24"/>
      <c r="C18" s="24"/>
      <c r="D18" s="24"/>
      <c r="E18" s="25"/>
      <c r="F18" s="26"/>
      <c r="G18" s="25"/>
      <c r="H18" s="26"/>
    </row>
    <row r="19" spans="2:8" ht="15">
      <c r="B19" s="24"/>
      <c r="C19" s="24"/>
      <c r="D19" s="24"/>
      <c r="E19" s="25"/>
      <c r="F19" s="26"/>
      <c r="G19" s="25"/>
      <c r="H19" s="26"/>
    </row>
    <row r="20" spans="2:8" ht="15">
      <c r="B20" s="24"/>
      <c r="C20" s="24"/>
      <c r="D20" s="24"/>
      <c r="E20" s="25"/>
      <c r="F20" s="26"/>
      <c r="G20" s="25"/>
      <c r="H20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23.875" style="0" customWidth="1"/>
    <col min="4" max="4" width="8.75390625" style="0" customWidth="1"/>
    <col min="5" max="5" width="8.25390625" style="0" customWidth="1"/>
    <col min="6" max="6" width="8.00390625" style="0" customWidth="1"/>
    <col min="7" max="7" width="8.625" style="0" customWidth="1"/>
  </cols>
  <sheetData>
    <row r="1" ht="15.75">
      <c r="B1" s="22" t="s">
        <v>34</v>
      </c>
    </row>
    <row r="2" spans="4:8" ht="12.75">
      <c r="D2" s="12" t="s">
        <v>10</v>
      </c>
      <c r="E2" s="12" t="s">
        <v>11</v>
      </c>
      <c r="F2" s="12" t="s">
        <v>12</v>
      </c>
      <c r="G2" s="12"/>
      <c r="H2" s="12" t="s">
        <v>16</v>
      </c>
    </row>
    <row r="3" spans="2:8" ht="12.75">
      <c r="B3" s="8" t="s">
        <v>22</v>
      </c>
      <c r="C3" s="8" t="s">
        <v>20</v>
      </c>
      <c r="D3" s="7"/>
      <c r="E3" s="8"/>
      <c r="F3" s="8"/>
      <c r="G3" s="8"/>
      <c r="H3" s="8"/>
    </row>
    <row r="4" spans="2:8" ht="12.75">
      <c r="B4" s="8" t="s">
        <v>23</v>
      </c>
      <c r="C4" s="8" t="s">
        <v>20</v>
      </c>
      <c r="D4" s="7"/>
      <c r="E4" s="8"/>
      <c r="F4" s="8"/>
      <c r="G4" s="8"/>
      <c r="H4" s="8"/>
    </row>
    <row r="5" spans="2:8" ht="12.75">
      <c r="B5" s="8" t="s">
        <v>24</v>
      </c>
      <c r="C5" s="8" t="s">
        <v>20</v>
      </c>
      <c r="D5" s="7"/>
      <c r="E5" s="8"/>
      <c r="F5" s="8"/>
      <c r="G5" s="8"/>
      <c r="H5" s="8"/>
    </row>
    <row r="6" spans="2:8" ht="12.75">
      <c r="B6" s="8" t="s">
        <v>27</v>
      </c>
      <c r="C6" s="8" t="s">
        <v>26</v>
      </c>
      <c r="D6" s="7"/>
      <c r="E6" s="8"/>
      <c r="F6" s="8"/>
      <c r="G6" s="8"/>
      <c r="H6" s="8"/>
    </row>
    <row r="7" spans="2:8" ht="12.75">
      <c r="B7" s="8" t="s">
        <v>29</v>
      </c>
      <c r="C7" s="8" t="s">
        <v>26</v>
      </c>
      <c r="D7" s="7"/>
      <c r="E7" s="8"/>
      <c r="F7" s="8"/>
      <c r="G7" s="8"/>
      <c r="H7" s="8"/>
    </row>
    <row r="8" spans="2:8" ht="12.75">
      <c r="B8" s="8" t="s">
        <v>31</v>
      </c>
      <c r="C8" s="8" t="s">
        <v>26</v>
      </c>
      <c r="D8" s="7"/>
      <c r="E8" s="8"/>
      <c r="F8" s="8"/>
      <c r="G8" s="8"/>
      <c r="H8" s="8"/>
    </row>
    <row r="9" spans="2:8" ht="12.75">
      <c r="B9" s="8"/>
      <c r="C9" s="8"/>
      <c r="D9" s="7"/>
      <c r="E9" s="8"/>
      <c r="F9" s="8"/>
      <c r="G9" s="8"/>
      <c r="H9" s="8"/>
    </row>
    <row r="10" spans="2:8" ht="12.75">
      <c r="B10" s="8"/>
      <c r="C10" s="8"/>
      <c r="D10" s="7"/>
      <c r="E10" s="8"/>
      <c r="F10" s="8"/>
      <c r="G10" s="8"/>
      <c r="H10" s="8"/>
    </row>
    <row r="11" spans="2:8" ht="12.75">
      <c r="B11" s="8"/>
      <c r="C11" s="8"/>
      <c r="D11" s="7"/>
      <c r="E11" s="8"/>
      <c r="F11" s="8"/>
      <c r="G11" s="8"/>
      <c r="H11" s="8"/>
    </row>
    <row r="12" spans="2:8" ht="12.75">
      <c r="B12" s="8"/>
      <c r="C12" s="8"/>
      <c r="D12" s="7"/>
      <c r="E12" s="8"/>
      <c r="F12" s="8"/>
      <c r="G12" s="8"/>
      <c r="H12" s="8"/>
    </row>
    <row r="13" spans="2:8" ht="12.75">
      <c r="B13" s="8"/>
      <c r="C13" s="8"/>
      <c r="D13" s="7"/>
      <c r="E13" s="8"/>
      <c r="F13" s="8"/>
      <c r="G13" s="8"/>
      <c r="H13" s="8"/>
    </row>
    <row r="14" spans="2:4" ht="12.75">
      <c r="B14" s="23"/>
      <c r="C14" s="23"/>
      <c r="D14" s="23"/>
    </row>
    <row r="15" spans="2:4" ht="12.75">
      <c r="B15" s="23"/>
      <c r="C15" s="23"/>
      <c r="D15" s="2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5.25390625" style="0" customWidth="1"/>
    <col min="2" max="2" width="21.875" style="0" customWidth="1"/>
    <col min="3" max="3" width="6.25390625" style="0" customWidth="1"/>
    <col min="4" max="4" width="6.00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125" style="0" customWidth="1"/>
    <col min="9" max="9" width="5.625" style="0" customWidth="1"/>
    <col min="10" max="10" width="5.125" style="0" customWidth="1"/>
    <col min="11" max="12" width="5.375" style="0" customWidth="1"/>
    <col min="13" max="13" width="5.25390625" style="0" customWidth="1"/>
    <col min="14" max="14" width="5.375" style="0" customWidth="1"/>
  </cols>
  <sheetData>
    <row r="1" ht="15.75">
      <c r="A1" s="22" t="s">
        <v>15</v>
      </c>
    </row>
    <row r="2" ht="15.75">
      <c r="A2" s="22"/>
    </row>
    <row r="3" spans="1:14" ht="12.75">
      <c r="A3" s="8"/>
      <c r="B3" s="8"/>
      <c r="C3" s="28">
        <v>110</v>
      </c>
      <c r="D3" s="28">
        <v>113</v>
      </c>
      <c r="E3" s="28">
        <v>116</v>
      </c>
      <c r="F3" s="28">
        <v>119</v>
      </c>
      <c r="G3" s="28">
        <v>122</v>
      </c>
      <c r="H3" s="28">
        <v>125</v>
      </c>
      <c r="I3" s="28">
        <v>128</v>
      </c>
      <c r="J3" s="28">
        <v>131</v>
      </c>
      <c r="K3" s="28">
        <v>134</v>
      </c>
      <c r="L3" s="28">
        <v>137</v>
      </c>
      <c r="M3" s="28">
        <v>140</v>
      </c>
      <c r="N3" s="2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8" t="s">
        <v>21</v>
      </c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 t="s">
        <v>25</v>
      </c>
      <c r="B7" s="8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13" t="s">
        <v>28</v>
      </c>
      <c r="B8" s="13" t="s">
        <v>26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 t="s">
        <v>30</v>
      </c>
      <c r="B9" s="8" t="s">
        <v>26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2.7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9" ht="12.75">
      <c r="A19" t="s">
        <v>33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.875" style="21" customWidth="1"/>
    <col min="2" max="2" width="26.75390625" style="21" customWidth="1"/>
    <col min="3" max="16384" width="9.125" style="21" customWidth="1"/>
  </cols>
  <sheetData>
    <row r="1" ht="15.75">
      <c r="B1" s="22" t="s">
        <v>35</v>
      </c>
    </row>
    <row r="3" spans="1:3" ht="15">
      <c r="A3" s="21" t="s">
        <v>10</v>
      </c>
      <c r="B3" s="21" t="s">
        <v>20</v>
      </c>
      <c r="C3" s="27">
        <v>6280.23985747322</v>
      </c>
    </row>
    <row r="4" spans="1:3" ht="15">
      <c r="A4" s="21" t="s">
        <v>11</v>
      </c>
      <c r="B4" s="21" t="s">
        <v>26</v>
      </c>
      <c r="C4" s="27">
        <v>5498.874372672208</v>
      </c>
    </row>
    <row r="5" ht="15">
      <c r="C5" s="27"/>
    </row>
    <row r="6" ht="15">
      <c r="C6" s="27"/>
    </row>
    <row r="7" ht="15">
      <c r="C7" s="27"/>
    </row>
    <row r="8" ht="15">
      <c r="C8" s="27"/>
    </row>
    <row r="9" ht="15">
      <c r="C9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2015-05-26T11:30:20Z</cp:lastPrinted>
  <dcterms:created xsi:type="dcterms:W3CDTF">2007-05-25T07:13:32Z</dcterms:created>
  <dcterms:modified xsi:type="dcterms:W3CDTF">2015-05-26T13:17:33Z</dcterms:modified>
  <cp:category/>
  <cp:version/>
  <cp:contentType/>
  <cp:contentStatus/>
</cp:coreProperties>
</file>