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9105" activeTab="0"/>
  </bookViews>
  <sheets>
    <sheet name="závod" sheetId="1" r:id="rId1"/>
    <sheet name="60 m" sheetId="2" r:id="rId2"/>
    <sheet name="1000 m" sheetId="3" r:id="rId3"/>
    <sheet name="koule" sheetId="4" r:id="rId4"/>
    <sheet name="míček" sheetId="5" r:id="rId5"/>
    <sheet name="dálka" sheetId="6" r:id="rId6"/>
    <sheet name="výška" sheetId="7" r:id="rId7"/>
    <sheet name="pořadí" sheetId="8" r:id="rId8"/>
  </sheets>
  <definedNames/>
  <calcPr fullCalcOnLoad="1"/>
</workbook>
</file>

<file path=xl/sharedStrings.xml><?xml version="1.0" encoding="utf-8"?>
<sst xmlns="http://schemas.openxmlformats.org/spreadsheetml/2006/main" count="551" uniqueCount="87">
  <si>
    <t>POŘADÍ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</si>
  <si>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</si>
  <si>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</si>
  <si>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</si>
  <si>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</si>
  <si>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</si>
  <si>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</si>
  <si>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</si>
  <si>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</si>
  <si>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1000 m</t>
  </si>
  <si>
    <t>celkem</t>
  </si>
  <si>
    <t>:</t>
  </si>
  <si>
    <t>Starší žáci - okresní kolo atletického čtyřboje ZŠ</t>
  </si>
  <si>
    <t>60 m chlapci</t>
  </si>
  <si>
    <t>2.</t>
  </si>
  <si>
    <t>1.</t>
  </si>
  <si>
    <t>3.</t>
  </si>
  <si>
    <t>4.</t>
  </si>
  <si>
    <t>5.</t>
  </si>
  <si>
    <t>6.</t>
  </si>
  <si>
    <t>7.</t>
  </si>
  <si>
    <t>8.</t>
  </si>
  <si>
    <t>1000 m chlapci</t>
  </si>
  <si>
    <t>Koule 4 kg chlapci</t>
  </si>
  <si>
    <t>Míček chlapci</t>
  </si>
  <si>
    <t>Dálka chlapci</t>
  </si>
  <si>
    <t>Výška chlapci</t>
  </si>
  <si>
    <t>U Lesa Nový Bor</t>
  </si>
  <si>
    <t>Pořadí družstev starších žáků</t>
  </si>
  <si>
    <t>Brož Daniel</t>
  </si>
  <si>
    <t>Stráž pod Ralskem</t>
  </si>
  <si>
    <t>Lada Česká Lípa</t>
  </si>
  <si>
    <t>Honzík Tomáš</t>
  </si>
  <si>
    <t>Jablonné v Podj.</t>
  </si>
  <si>
    <t>Hylmar Jiří</t>
  </si>
  <si>
    <t>Svoboda Daniel</t>
  </si>
  <si>
    <t>Sedlický Ondřej</t>
  </si>
  <si>
    <t>Čadek Radim</t>
  </si>
  <si>
    <t>Ryšavý Adam</t>
  </si>
  <si>
    <t>Zdvořák David</t>
  </si>
  <si>
    <t>Mimoň</t>
  </si>
  <si>
    <t>Alibijev Karim</t>
  </si>
  <si>
    <t>Lustyk Patrik</t>
  </si>
  <si>
    <t>Flieger Petr</t>
  </si>
  <si>
    <t>Kašík Marek</t>
  </si>
  <si>
    <t>Bartoníček Martin</t>
  </si>
  <si>
    <t>Pátova Česká Lípa</t>
  </si>
  <si>
    <t>Líška Tomáš</t>
  </si>
  <si>
    <t>Vomáčka Pavel</t>
  </si>
  <si>
    <t>Gašpár Patrik</t>
  </si>
  <si>
    <t>Novotný Jiří</t>
  </si>
  <si>
    <t>Stryal Ladislav</t>
  </si>
  <si>
    <t>Šofr Pavel</t>
  </si>
  <si>
    <t>Brückner Tomáš</t>
  </si>
  <si>
    <t>Kožíšek David</t>
  </si>
  <si>
    <t>Houngbedji Sebastiano</t>
  </si>
  <si>
    <t>Kutnohorský František</t>
  </si>
  <si>
    <t>Sever Česká Lípa</t>
  </si>
  <si>
    <t>Jablonský Jiří</t>
  </si>
  <si>
    <t>Kún Matěj</t>
  </si>
  <si>
    <t>Chlebec Leopold</t>
  </si>
  <si>
    <t>1. pokus</t>
  </si>
  <si>
    <t>2. pokus</t>
  </si>
  <si>
    <t>3. pokus</t>
  </si>
  <si>
    <t>nej</t>
  </si>
  <si>
    <t>Základní výška 120 cm, zvyšování po 3 cm, závodník má maximálně 9 pokusů v průběhu soutěže!!!</t>
  </si>
  <si>
    <t>Cvikov</t>
  </si>
  <si>
    <t>Maňaska Lukáš</t>
  </si>
  <si>
    <t>Chadima František</t>
  </si>
  <si>
    <t>Sejkora Štěpán</t>
  </si>
  <si>
    <t>Hanes Patrik</t>
  </si>
  <si>
    <t>Hurdes Pavel</t>
  </si>
  <si>
    <t>Tichý Gabriel</t>
  </si>
  <si>
    <t>Roll Martin</t>
  </si>
  <si>
    <t>Zikmund David</t>
  </si>
  <si>
    <t>Kapička Jan</t>
  </si>
  <si>
    <t>Astaloš Jiří</t>
  </si>
  <si>
    <t>Petrus Vladimír</t>
  </si>
  <si>
    <t>Štulc Petr</t>
  </si>
  <si>
    <t>Dulgun Zorigtbaatar</t>
  </si>
  <si>
    <t>Svoboda Jan</t>
  </si>
  <si>
    <t>Blahoud Karel</t>
  </si>
  <si>
    <t>Procháza Lukáš</t>
  </si>
  <si>
    <t>9.</t>
  </si>
  <si>
    <t>2. 10. 2014 Jablonné v Podještědí</t>
  </si>
  <si>
    <t>Procházka Lukáš</t>
  </si>
  <si>
    <t>MS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</si>
</sst>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9" sqref="A29"/>
    </sheetView>
  </sheetViews>
  <sheetFormatPr defaultColWidth="9.00390625" defaultRowHeight="12.75"/>
  <cols>
    <col min="1" max="1" width="7.75390625" style="0" customWidth="1"/>
    <col min="2" max="2" width="20.25390625" style="0" customWidth="1"/>
    <col min="3" max="3" width="22.25390625" style="0" customWidth="1"/>
    <col min="4" max="4" width="8.125" style="0" customWidth="1"/>
    <col min="5" max="5" width="5.625" style="0" customWidth="1"/>
    <col min="6" max="6" width="7.125" style="0" customWidth="1"/>
    <col min="7" max="8" width="5.625" style="0" customWidth="1"/>
    <col min="9" max="11" width="5.375" style="0" customWidth="1"/>
    <col min="12" max="12" width="6.375" style="0" customWidth="1"/>
    <col min="13" max="13" width="5.625" style="0" customWidth="1"/>
    <col min="14" max="14" width="3.00390625" style="0" customWidth="1"/>
    <col min="15" max="15" width="1.12109375" style="0" customWidth="1"/>
    <col min="16" max="16" width="7.125" style="24" customWidth="1"/>
    <col min="17" max="17" width="5.625" style="0" customWidth="1"/>
    <col min="18" max="18" width="11.00390625" style="0" customWidth="1"/>
  </cols>
  <sheetData>
    <row r="1" ht="23.25">
      <c r="A1" s="19" t="s">
        <v>12</v>
      </c>
    </row>
    <row r="3" ht="15.75">
      <c r="A3" s="18" t="s">
        <v>84</v>
      </c>
    </row>
    <row r="4" spans="20:23" ht="12.75">
      <c r="T4" s="1"/>
      <c r="U4" s="1"/>
      <c r="V4" s="1"/>
      <c r="W4" s="1"/>
    </row>
    <row r="5" spans="1:23" ht="12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4</v>
      </c>
      <c r="H5" s="2" t="s">
        <v>6</v>
      </c>
      <c r="I5" s="2" t="s">
        <v>4</v>
      </c>
      <c r="J5" s="2" t="s">
        <v>7</v>
      </c>
      <c r="K5" s="2" t="s">
        <v>4</v>
      </c>
      <c r="L5" s="2" t="s">
        <v>8</v>
      </c>
      <c r="M5" s="2" t="s">
        <v>4</v>
      </c>
      <c r="N5" s="40" t="s">
        <v>9</v>
      </c>
      <c r="O5" s="41"/>
      <c r="P5" s="42"/>
      <c r="Q5" s="2" t="s">
        <v>4</v>
      </c>
      <c r="R5" s="2" t="s">
        <v>10</v>
      </c>
      <c r="T5" s="3"/>
      <c r="U5" s="3"/>
      <c r="V5" s="3"/>
      <c r="W5" s="3"/>
    </row>
    <row r="6" spans="1:23" ht="12.75">
      <c r="A6" s="16"/>
      <c r="B6" s="4" t="s">
        <v>35</v>
      </c>
      <c r="C6" s="21" t="s">
        <v>33</v>
      </c>
      <c r="D6" s="5">
        <v>0</v>
      </c>
      <c r="E6" s="6">
        <f>IF(D6&lt;1.5,,IF(D6&lt;1.5,,SUM(51.39*(POWER((D6-1.5),1.05)))))</f>
        <v>0</v>
      </c>
      <c r="F6" s="5">
        <v>57.6</v>
      </c>
      <c r="G6" s="6">
        <f>IF(F6&lt;10,,IF(F6&lt;10,,SUM(5.33*(POWER((F6-10),1.1)))))</f>
        <v>373.33169063960577</v>
      </c>
      <c r="H6" s="5">
        <v>8.73</v>
      </c>
      <c r="I6" s="6">
        <f>IF(H6&lt;0.1,,IF(H6&gt;11.5,,SUM(58.015*(POWER((11.5-H6),1.81)))))</f>
        <v>366.799452359879</v>
      </c>
      <c r="J6" s="7">
        <v>155</v>
      </c>
      <c r="K6" s="6">
        <f>IF(J6&lt;75,,IF(J6&lt;75,,SUM(0.8465*(POWER((J6-75),1.42)))))</f>
        <v>426.59400110369745</v>
      </c>
      <c r="L6" s="8">
        <v>0</v>
      </c>
      <c r="M6" s="6">
        <f>IF(L6&lt;220,,IF(L6&lt;220,,SUM(0.14354*(POWER((L6-220),1.4)))))</f>
        <v>0</v>
      </c>
      <c r="N6" s="9">
        <v>3</v>
      </c>
      <c r="O6" s="10" t="s">
        <v>11</v>
      </c>
      <c r="P6" s="25">
        <v>27.5</v>
      </c>
      <c r="Q6" s="6">
        <f>IF((N6*60+P6)&lt;0.1,,IF((N6*60+P6)&gt;305.5,,SUM(0.08713*(POWER((305.5-(N6*60+P6)),1.85)))))</f>
        <v>420.664587892181</v>
      </c>
      <c r="R6" s="11">
        <f>SUM(E6,G6,I6,K6,M6,Q6)</f>
        <v>1587.389731995363</v>
      </c>
      <c r="T6" s="3"/>
      <c r="U6" s="1"/>
      <c r="V6" s="1"/>
      <c r="W6" s="1"/>
    </row>
    <row r="7" spans="1:23" ht="12.75">
      <c r="A7" s="16"/>
      <c r="B7" s="4" t="s">
        <v>39</v>
      </c>
      <c r="C7" s="21" t="s">
        <v>33</v>
      </c>
      <c r="D7" s="5">
        <v>8.27</v>
      </c>
      <c r="E7" s="6">
        <f>IF(D7&lt;1.5,,IF(D7&lt;1.5,,SUM(51.39*(POWER((D7-1.5),1.05)))))</f>
        <v>382.8218518796024</v>
      </c>
      <c r="F7" s="5">
        <v>0</v>
      </c>
      <c r="G7" s="6">
        <f>IF(F7&lt;10,,IF(F7&lt;10,,SUM(5.33*(POWER((F7-10),1.1)))))</f>
        <v>0</v>
      </c>
      <c r="H7" s="5">
        <v>8.76</v>
      </c>
      <c r="I7" s="6">
        <f>IF(H7&lt;0.1,,IF(H7&gt;11.5,,SUM(58.015*(POWER((11.5-H7),1.81)))))</f>
        <v>359.6406842541959</v>
      </c>
      <c r="J7" s="7">
        <v>0</v>
      </c>
      <c r="K7" s="6">
        <f>IF(J7&lt;75,,IF(J7&lt;75,,SUM(0.8465*(POWER((J7-75),1.42)))))</f>
        <v>0</v>
      </c>
      <c r="L7" s="8">
        <v>410</v>
      </c>
      <c r="M7" s="6">
        <f>IF(L7&lt;220,,IF(L7&lt;220,,SUM(0.14354*(POWER((L7-220),1.4)))))</f>
        <v>222.44773253252978</v>
      </c>
      <c r="N7" s="9">
        <v>3</v>
      </c>
      <c r="O7" s="10" t="s">
        <v>11</v>
      </c>
      <c r="P7" s="25">
        <v>45.13</v>
      </c>
      <c r="Q7" s="6">
        <f>IF((N7*60+P7)&lt;0.1,,IF((N7*60+P7)&gt;305.5,,SUM(0.08713*(POWER((305.5-(N7*60+P7)),1.85)))))</f>
        <v>291.4684526873019</v>
      </c>
      <c r="R7" s="11">
        <f>SUM(E7,G7,I7,K7,M7,Q7)</f>
        <v>1256.37872135363</v>
      </c>
      <c r="T7" s="3"/>
      <c r="U7" s="1"/>
      <c r="V7" s="1"/>
      <c r="W7" s="1"/>
    </row>
    <row r="8" spans="1:23" ht="12.75">
      <c r="A8" s="16" t="s">
        <v>18</v>
      </c>
      <c r="B8" s="4" t="s">
        <v>37</v>
      </c>
      <c r="C8" s="21" t="s">
        <v>33</v>
      </c>
      <c r="D8" s="5">
        <v>0</v>
      </c>
      <c r="E8" s="6">
        <f>IF(D8&lt;1.5,,IF(D8&lt;1.5,,SUM(51.39*(POWER((D8-1.5),1.05)))))</f>
        <v>0</v>
      </c>
      <c r="F8" s="5">
        <v>60</v>
      </c>
      <c r="G8" s="6">
        <f>IF(F8&lt;10,,IF(F8&lt;10,,SUM(5.33*(POWER((F8-10),1.1)))))</f>
        <v>394.0889101614457</v>
      </c>
      <c r="H8" s="5">
        <v>8.78</v>
      </c>
      <c r="I8" s="6">
        <f>IF(H8&lt;0.1,,IF(H8&gt;11.5,,SUM(58.015*(POWER((11.5-H8),1.81)))))</f>
        <v>354.9032798250555</v>
      </c>
      <c r="J8" s="7">
        <v>143</v>
      </c>
      <c r="K8" s="6">
        <f>IF(J8&lt;75,,IF(J8&lt;75,,SUM(0.8465*(POWER((J8-75),1.42)))))</f>
        <v>338.6800525519799</v>
      </c>
      <c r="L8" s="8">
        <v>0</v>
      </c>
      <c r="M8" s="6">
        <f>IF(L8&lt;220,,IF(L8&lt;220,,SUM(0.14354*(POWER((L8-220),1.4)))))</f>
        <v>0</v>
      </c>
      <c r="N8" s="9">
        <v>3</v>
      </c>
      <c r="O8" s="10" t="s">
        <v>11</v>
      </c>
      <c r="P8" s="25">
        <v>22.85</v>
      </c>
      <c r="Q8" s="6">
        <f>IF((N8*60+P8)&lt;0.1,,IF((N8*60+P8)&gt;305.5,,SUM(0.08713*(POWER((305.5-(N8*60+P8)),1.85)))))</f>
        <v>458.3336868178464</v>
      </c>
      <c r="R8" s="11">
        <f>SUM(E8,G8,I8,K8,M8,Q8)</f>
        <v>1546.0059293563274</v>
      </c>
      <c r="T8" s="3"/>
      <c r="U8" s="1"/>
      <c r="V8" s="1"/>
      <c r="W8" s="1"/>
    </row>
    <row r="9" spans="1:23" ht="12.75">
      <c r="A9" s="16"/>
      <c r="B9" s="4" t="s">
        <v>36</v>
      </c>
      <c r="C9" s="21" t="s">
        <v>33</v>
      </c>
      <c r="D9" s="5">
        <v>5.89</v>
      </c>
      <c r="E9" s="6">
        <f>IF(D9&lt;1.5,,IF(D9&lt;1.5,,SUM(51.39*(POWER((D9-1.5),1.05)))))</f>
        <v>242.92172921181734</v>
      </c>
      <c r="F9" s="5">
        <v>0</v>
      </c>
      <c r="G9" s="6">
        <f>IF(F9&lt;10,,IF(F9&lt;10,,SUM(5.33*(POWER((F9-10),1.1)))))</f>
        <v>0</v>
      </c>
      <c r="H9" s="5">
        <v>8.88</v>
      </c>
      <c r="I9" s="6">
        <f>IF(H9&lt;0.1,,IF(H9&gt;11.5,,SUM(58.015*(POWER((11.5-H9),1.81)))))</f>
        <v>331.6390282035737</v>
      </c>
      <c r="J9" s="7">
        <v>143</v>
      </c>
      <c r="K9" s="6">
        <f>IF(J9&lt;75,,IF(J9&lt;75,,SUM(0.8465*(POWER((J9-75),1.42)))))</f>
        <v>338.6800525519799</v>
      </c>
      <c r="L9" s="8">
        <v>0</v>
      </c>
      <c r="M9" s="6">
        <f>IF(L9&lt;220,,IF(L9&lt;220,,SUM(0.14354*(POWER((L9-220),1.4)))))</f>
        <v>0</v>
      </c>
      <c r="N9" s="9">
        <v>3</v>
      </c>
      <c r="O9" s="10" t="s">
        <v>11</v>
      </c>
      <c r="P9" s="25">
        <v>33.69</v>
      </c>
      <c r="Q9" s="6">
        <f>IF((N9*60+P9)&lt;0.1,,IF((N9*60+P9)&gt;305.5,,SUM(0.08713*(POWER((305.5-(N9*60+P9)),1.85)))))</f>
        <v>372.832867175209</v>
      </c>
      <c r="R9" s="11">
        <f>SUM(E9,G9,I9,K9,M9,Q9)</f>
        <v>1286.07367714258</v>
      </c>
      <c r="T9" s="3"/>
      <c r="U9" s="1"/>
      <c r="V9" s="1"/>
      <c r="W9" s="1"/>
    </row>
    <row r="10" spans="1:23" ht="12.75">
      <c r="A10" s="16"/>
      <c r="B10" s="4" t="s">
        <v>38</v>
      </c>
      <c r="C10" s="21" t="s">
        <v>33</v>
      </c>
      <c r="D10" s="5">
        <v>0</v>
      </c>
      <c r="E10" s="6">
        <f>IF(D10&lt;1.5,,IF(D10&lt;1.5,,SUM(51.39*(POWER((D10-1.5),1.05)))))</f>
        <v>0</v>
      </c>
      <c r="F10" s="5">
        <v>44.39</v>
      </c>
      <c r="G10" s="6">
        <f>IF(F10&lt;10,,IF(F10&lt;10,,SUM(5.33*(POWER((F10-10),1.1)))))</f>
        <v>261.09743323284226</v>
      </c>
      <c r="H10" s="5">
        <v>9.06</v>
      </c>
      <c r="I10" s="6">
        <f>IF(H10&lt;0.1,,IF(H10&gt;11.5,,SUM(58.015*(POWER((11.5-H10),1.81)))))</f>
        <v>291.55190419903465</v>
      </c>
      <c r="J10" s="7">
        <v>0</v>
      </c>
      <c r="K10" s="6">
        <f>IF(J10&lt;75,,IF(J10&lt;75,,SUM(0.8465*(POWER((J10-75),1.42)))))</f>
        <v>0</v>
      </c>
      <c r="L10" s="8">
        <v>404</v>
      </c>
      <c r="M10" s="6">
        <f>IF(L10&lt;220,,IF(L10&lt;220,,SUM(0.14354*(POWER((L10-220),1.4)))))</f>
        <v>212.67571135874587</v>
      </c>
      <c r="N10" s="9">
        <v>3</v>
      </c>
      <c r="O10" s="10" t="s">
        <v>11</v>
      </c>
      <c r="P10" s="25">
        <v>31.06</v>
      </c>
      <c r="Q10" s="6">
        <f>IF((N10*60+P10)&lt;0.1,,IF((N10*60+P10)&gt;305.5,,SUM(0.08713*(POWER((305.5-(N10*60+P10)),1.85)))))</f>
        <v>392.8314717614705</v>
      </c>
      <c r="R10" s="11">
        <f>SUM(E10,G10,I10,K10,M10,Q10)</f>
        <v>1158.1565205520933</v>
      </c>
      <c r="T10" s="3"/>
      <c r="U10" s="1"/>
      <c r="V10" s="1"/>
      <c r="W10" s="1"/>
    </row>
    <row r="11" spans="1:23" ht="12.75">
      <c r="A11" s="16"/>
      <c r="B11" s="4"/>
      <c r="C11" s="21"/>
      <c r="D11" s="5"/>
      <c r="E11" s="6"/>
      <c r="F11" s="5"/>
      <c r="G11" s="6"/>
      <c r="H11" s="5"/>
      <c r="I11" s="6"/>
      <c r="J11" s="7"/>
      <c r="K11" s="6"/>
      <c r="L11" s="8"/>
      <c r="M11" s="6"/>
      <c r="N11" s="9"/>
      <c r="O11" s="10"/>
      <c r="P11" s="25"/>
      <c r="Q11" s="6"/>
      <c r="R11" s="11">
        <f>SUM(R6:R10)-MIN(R6:R10)</f>
        <v>5675.8480598479</v>
      </c>
      <c r="S11" s="35"/>
      <c r="T11" s="1"/>
      <c r="U11" s="1"/>
      <c r="V11" s="1"/>
      <c r="W11" s="1"/>
    </row>
    <row r="12" spans="1:23" ht="12.75">
      <c r="A12" s="17"/>
      <c r="B12" s="14"/>
      <c r="C12" s="22"/>
      <c r="D12" s="15"/>
      <c r="E12" s="7"/>
      <c r="F12" s="15"/>
      <c r="G12" s="7"/>
      <c r="H12" s="15"/>
      <c r="I12" s="7"/>
      <c r="J12" s="7"/>
      <c r="K12" s="7"/>
      <c r="L12" s="14"/>
      <c r="M12" s="7"/>
      <c r="N12" s="9"/>
      <c r="O12" s="10"/>
      <c r="P12" s="26"/>
      <c r="Q12" s="7"/>
      <c r="R12" s="10"/>
      <c r="T12" s="1"/>
      <c r="U12" s="1"/>
      <c r="V12" s="1"/>
      <c r="W12" s="1"/>
    </row>
    <row r="13" spans="1:18" ht="12.75">
      <c r="A13" s="16"/>
      <c r="B13" s="4" t="s">
        <v>34</v>
      </c>
      <c r="C13" s="21" t="s">
        <v>40</v>
      </c>
      <c r="D13" s="5">
        <v>8.5</v>
      </c>
      <c r="E13" s="6">
        <f>IF(D13&lt;1.5,,IF(D13&lt;1.5,,SUM(51.39*(POWER((D13-1.5),1.05)))))</f>
        <v>396.4893804596104</v>
      </c>
      <c r="F13" s="5">
        <v>0</v>
      </c>
      <c r="G13" s="6">
        <f>IF(F13&lt;10,,IF(F13&lt;10,,SUM(5.33*(POWER((F13-10),1.1)))))</f>
        <v>0</v>
      </c>
      <c r="H13" s="5">
        <v>8.57</v>
      </c>
      <c r="I13" s="6">
        <f>IF(H13&lt;0.1,,IF(H13&gt;11.5,,SUM(58.015*(POWER((11.5-H13),1.81)))))</f>
        <v>406.0417486417122</v>
      </c>
      <c r="J13" s="7">
        <v>152</v>
      </c>
      <c r="K13" s="6">
        <f>IF(J13&lt;75,,IF(J13&lt;75,,SUM(0.8465*(POWER((J13-75),1.42)))))</f>
        <v>404.0580766134748</v>
      </c>
      <c r="L13" s="8">
        <v>0</v>
      </c>
      <c r="M13" s="6">
        <f>IF(L13&lt;220,,IF(L13&lt;220,,SUM(0.14354*(POWER((L13-220),1.4)))))</f>
        <v>0</v>
      </c>
      <c r="N13" s="9">
        <v>3</v>
      </c>
      <c r="O13" s="10" t="s">
        <v>11</v>
      </c>
      <c r="P13" s="25">
        <v>31.07</v>
      </c>
      <c r="Q13" s="6">
        <f>IF((N13*60+P13)&lt;0.1,,IF((N13*60+P13)&gt;305.5,,SUM(0.08713*(POWER((305.5-(N13*60+P13)),1.85)))))</f>
        <v>392.7545228502227</v>
      </c>
      <c r="R13" s="11">
        <f>SUM(E13,G13,I13,K13,M13,Q13)</f>
        <v>1599.3437285650202</v>
      </c>
    </row>
    <row r="14" spans="1:18" ht="12.75">
      <c r="A14" s="16"/>
      <c r="B14" s="4" t="s">
        <v>74</v>
      </c>
      <c r="C14" s="21" t="s">
        <v>40</v>
      </c>
      <c r="D14" s="5">
        <v>8.78</v>
      </c>
      <c r="E14" s="6">
        <f>IF(D14&lt;1.5,,IF(D14&lt;1.5,,SUM(51.39*(POWER((D14-1.5),1.05)))))</f>
        <v>413.1583800791388</v>
      </c>
      <c r="F14" s="5">
        <v>0</v>
      </c>
      <c r="G14" s="6">
        <f>IF(F14&lt;10,,IF(F14&lt;10,,SUM(5.33*(POWER((F14-10),1.1)))))</f>
        <v>0</v>
      </c>
      <c r="H14" s="5">
        <v>8.58</v>
      </c>
      <c r="I14" s="6">
        <f>IF(H14&lt;0.1,,IF(H14&gt;11.5,,SUM(58.015*(POWER((11.5-H14),1.81)))))</f>
        <v>403.5369040046206</v>
      </c>
      <c r="J14" s="7">
        <v>0</v>
      </c>
      <c r="K14" s="6">
        <f>IF(J14&lt;75,,IF(J14&lt;75,,SUM(0.8465*(POWER((J14-75),1.42)))))</f>
        <v>0</v>
      </c>
      <c r="L14" s="8">
        <v>437</v>
      </c>
      <c r="M14" s="6">
        <f>IF(L14&lt;220,,IF(L14&lt;220,,SUM(0.14354*(POWER((L14-220),1.4)))))</f>
        <v>267.92705428995777</v>
      </c>
      <c r="N14" s="9">
        <v>3</v>
      </c>
      <c r="O14" s="10" t="s">
        <v>11</v>
      </c>
      <c r="P14" s="25">
        <v>38.11</v>
      </c>
      <c r="Q14" s="6">
        <f>IF((N14*60+P14)&lt;0.1,,IF((N14*60+P14)&gt;305.5,,SUM(0.08713*(POWER((305.5-(N14*60+P14)),1.85)))))</f>
        <v>340.3078222553705</v>
      </c>
      <c r="R14" s="11">
        <f>SUM(E14,G14,I14,K14,M14,Q14)</f>
        <v>1424.9301606290878</v>
      </c>
    </row>
    <row r="15" spans="1:18" ht="12.75">
      <c r="A15" s="16" t="s">
        <v>17</v>
      </c>
      <c r="B15" s="4" t="s">
        <v>41</v>
      </c>
      <c r="C15" s="21" t="s">
        <v>40</v>
      </c>
      <c r="D15" s="5">
        <v>8.77</v>
      </c>
      <c r="E15" s="6">
        <f>IF(D15&lt;1.5,,IF(D15&lt;1.5,,SUM(51.39*(POWER((D15-1.5),1.05)))))</f>
        <v>412.5624990419672</v>
      </c>
      <c r="F15" s="5">
        <v>0</v>
      </c>
      <c r="G15" s="6">
        <f>IF(F15&lt;10,,IF(F15&lt;10,,SUM(5.33*(POWER((F15-10),1.1)))))</f>
        <v>0</v>
      </c>
      <c r="H15" s="5">
        <v>8.79</v>
      </c>
      <c r="I15" s="6">
        <f>IF(H15&lt;0.1,,IF(H15&gt;11.5,,SUM(58.015*(POWER((11.5-H15),1.81)))))</f>
        <v>352.54512454511763</v>
      </c>
      <c r="J15" s="7">
        <v>161</v>
      </c>
      <c r="K15" s="6">
        <f>IF(J15&lt;75,,IF(J15&lt;75,,SUM(0.8465*(POWER((J15-75),1.42)))))</f>
        <v>472.7317407301511</v>
      </c>
      <c r="L15" s="8">
        <v>0</v>
      </c>
      <c r="M15" s="6">
        <f>IF(L15&lt;220,,IF(L15&lt;220,,SUM(0.14354*(POWER((L15-220),1.4)))))</f>
        <v>0</v>
      </c>
      <c r="N15" s="9">
        <v>3</v>
      </c>
      <c r="O15" s="10" t="s">
        <v>11</v>
      </c>
      <c r="P15" s="25">
        <v>19.69</v>
      </c>
      <c r="Q15" s="6">
        <f>IF((N15*60+P15)&lt;0.1,,IF((N15*60+P15)&gt;305.5,,SUM(0.08713*(POWER((305.5-(N15*60+P15)),1.85)))))</f>
        <v>484.77714386744964</v>
      </c>
      <c r="R15" s="11">
        <f>SUM(E15,G15,I15,K15,M15,Q15)</f>
        <v>1722.6165081846857</v>
      </c>
    </row>
    <row r="16" spans="1:18" ht="12.75">
      <c r="A16" s="16"/>
      <c r="B16" s="4" t="s">
        <v>76</v>
      </c>
      <c r="C16" s="21" t="s">
        <v>40</v>
      </c>
      <c r="D16" s="5">
        <v>0</v>
      </c>
      <c r="E16" s="6">
        <f>IF(D16&lt;1.5,,IF(D16&lt;1.5,,SUM(51.39*(POWER((D16-1.5),1.05)))))</f>
        <v>0</v>
      </c>
      <c r="F16" s="5">
        <v>52.15</v>
      </c>
      <c r="G16" s="6">
        <f>IF(F16&lt;10,,IF(F16&lt;10,,SUM(5.33*(POWER((F16-10),1.1)))))</f>
        <v>326.59125067761266</v>
      </c>
      <c r="H16" s="5">
        <v>9.14</v>
      </c>
      <c r="I16" s="6">
        <f>IF(H16&lt;0.1,,IF(H16&gt;11.5,,SUM(58.015*(POWER((11.5-H16),1.81)))))</f>
        <v>274.4802002901116</v>
      </c>
      <c r="J16" s="7">
        <v>0</v>
      </c>
      <c r="K16" s="6">
        <f>IF(J16&lt;75,,IF(J16&lt;75,,SUM(0.8465*(POWER((J16-75),1.42)))))</f>
        <v>0</v>
      </c>
      <c r="L16" s="8">
        <v>404</v>
      </c>
      <c r="M16" s="6">
        <f>IF(L16&lt;220,,IF(L16&lt;220,,SUM(0.14354*(POWER((L16-220),1.4)))))</f>
        <v>212.67571135874587</v>
      </c>
      <c r="N16" s="9">
        <v>3</v>
      </c>
      <c r="O16" s="10" t="s">
        <v>11</v>
      </c>
      <c r="P16" s="25">
        <v>46.1</v>
      </c>
      <c r="Q16" s="6">
        <f>IF((N16*60+P16)&lt;0.1,,IF((N16*60+P16)&gt;305.5,,SUM(0.08713*(POWER((305.5-(N16*60+P16)),1.85)))))</f>
        <v>284.9939518684544</v>
      </c>
      <c r="R16" s="11">
        <f>SUM(E16,G16,I16,K16,M16,Q16)</f>
        <v>1098.7411141949246</v>
      </c>
    </row>
    <row r="17" spans="1:18" ht="12.75">
      <c r="A17" s="16"/>
      <c r="B17" s="4" t="s">
        <v>75</v>
      </c>
      <c r="C17" s="21" t="s">
        <v>40</v>
      </c>
      <c r="D17" s="5">
        <v>0</v>
      </c>
      <c r="E17" s="6">
        <f>IF(D17&lt;1.5,,IF(D17&lt;1.5,,SUM(51.39*(POWER((D17-1.5),1.05)))))</f>
        <v>0</v>
      </c>
      <c r="F17" s="5">
        <v>44.4</v>
      </c>
      <c r="G17" s="6">
        <f>IF(F17&lt;10,,IF(F17&lt;10,,SUM(5.33*(POWER((F17-10),1.1)))))</f>
        <v>261.1809491828069</v>
      </c>
      <c r="H17" s="5">
        <v>9.44</v>
      </c>
      <c r="I17" s="6">
        <f>IF(H17&lt;0.1,,IF(H17&gt;11.5,,SUM(58.015*(POWER((11.5-H17),1.81)))))</f>
        <v>214.6050638629806</v>
      </c>
      <c r="J17" s="7">
        <v>0</v>
      </c>
      <c r="K17" s="6">
        <f>IF(J17&lt;75,,IF(J17&lt;75,,SUM(0.8465*(POWER((J17-75),1.42)))))</f>
        <v>0</v>
      </c>
      <c r="L17" s="8">
        <v>386</v>
      </c>
      <c r="M17" s="6">
        <f>IF(L17&lt;220,,IF(L17&lt;220,,SUM(0.14354*(POWER((L17-220),1.4)))))</f>
        <v>184.12987789235666</v>
      </c>
      <c r="N17" s="9">
        <v>3</v>
      </c>
      <c r="O17" s="10" t="s">
        <v>11</v>
      </c>
      <c r="P17" s="25">
        <v>40.55</v>
      </c>
      <c r="Q17" s="6">
        <f>IF((N17*60+P17)&lt;0.1,,IF((N17*60+P17)&gt;305.5,,SUM(0.08713*(POWER((305.5-(N17*60+P17)),1.85)))))</f>
        <v>322.93861098178303</v>
      </c>
      <c r="R17" s="11">
        <f>SUM(E17,G17,I17,K17,M17,Q17)</f>
        <v>982.8545019199273</v>
      </c>
    </row>
    <row r="18" spans="1:19" ht="12.75">
      <c r="A18" s="16"/>
      <c r="B18" s="4"/>
      <c r="C18" s="21"/>
      <c r="D18" s="5"/>
      <c r="E18" s="6"/>
      <c r="F18" s="5"/>
      <c r="G18" s="6"/>
      <c r="H18" s="5"/>
      <c r="I18" s="6"/>
      <c r="J18" s="7"/>
      <c r="K18" s="6"/>
      <c r="L18" s="8"/>
      <c r="M18" s="6"/>
      <c r="N18" s="9"/>
      <c r="O18" s="10"/>
      <c r="P18" s="25"/>
      <c r="Q18" s="6"/>
      <c r="R18" s="11">
        <f>SUM(R13:R17)-MIN(R13:R17)</f>
        <v>5845.631511573718</v>
      </c>
      <c r="S18" s="35"/>
    </row>
    <row r="19" spans="1:18" ht="12.75">
      <c r="A19" s="17"/>
      <c r="B19" s="14"/>
      <c r="C19" s="22"/>
      <c r="D19" s="15"/>
      <c r="E19" s="7"/>
      <c r="F19" s="15"/>
      <c r="G19" s="7"/>
      <c r="H19" s="15"/>
      <c r="I19" s="7"/>
      <c r="J19" s="7"/>
      <c r="K19" s="7"/>
      <c r="L19" s="14"/>
      <c r="M19" s="7"/>
      <c r="N19" s="9"/>
      <c r="O19" s="10"/>
      <c r="P19" s="26"/>
      <c r="Q19" s="7"/>
      <c r="R19" s="10"/>
    </row>
    <row r="20" spans="1:18" ht="12.75">
      <c r="A20" s="16"/>
      <c r="B20" s="4" t="s">
        <v>32</v>
      </c>
      <c r="C20" s="21" t="s">
        <v>31</v>
      </c>
      <c r="D20" s="5">
        <v>9.13</v>
      </c>
      <c r="E20" s="6">
        <f>IF(D20&lt;1.5,,IF(D20&lt;1.5,,SUM(51.39*(POWER((D20-1.5),1.05)))))</f>
        <v>434.0396279468508</v>
      </c>
      <c r="F20" s="5">
        <v>0</v>
      </c>
      <c r="G20" s="6">
        <f>IF(F20&lt;10,,IF(F20&lt;10,,SUM(5.33*(POWER((F20-10),1.1)))))</f>
        <v>0</v>
      </c>
      <c r="H20" s="5">
        <v>8.11</v>
      </c>
      <c r="I20" s="6">
        <f>IF(H20&lt;0.1,,IF(H20&gt;11.5,,SUM(58.015*(POWER((11.5-H20),1.81)))))</f>
        <v>528.6907966176287</v>
      </c>
      <c r="J20" s="7">
        <v>149</v>
      </c>
      <c r="K20" s="6">
        <f>IF(J20&lt;75,,IF(J20&lt;75,,SUM(0.8465*(POWER((J20-75),1.42)))))</f>
        <v>381.887993523698</v>
      </c>
      <c r="L20" s="8">
        <v>0</v>
      </c>
      <c r="M20" s="6">
        <f>IF(L20&lt;220,,IF(L20&lt;220,,SUM(0.14354*(POWER((L20-220),1.4)))))</f>
        <v>0</v>
      </c>
      <c r="N20" s="9">
        <v>3</v>
      </c>
      <c r="O20" s="10" t="s">
        <v>11</v>
      </c>
      <c r="P20" s="25">
        <v>27.11</v>
      </c>
      <c r="Q20" s="6">
        <f>IF((N20*60+P20)&lt;0.1,,IF((N20*60+P20)&gt;305.5,,SUM(0.08713*(POWER((305.5-(N20*60+P20)),1.85)))))</f>
        <v>423.76686066573</v>
      </c>
      <c r="R20" s="11">
        <f>SUM(E20,G20,I20,K20,M20,Q20)</f>
        <v>1768.3852787539076</v>
      </c>
    </row>
    <row r="21" spans="1:18" ht="12.75">
      <c r="A21" s="16"/>
      <c r="B21" s="4" t="s">
        <v>45</v>
      </c>
      <c r="C21" s="21" t="s">
        <v>31</v>
      </c>
      <c r="D21" s="5">
        <v>0</v>
      </c>
      <c r="E21" s="6">
        <f>IF(D21&lt;1.5,,IF(D21&lt;1.5,,SUM(51.39*(POWER((D21-1.5),1.05)))))</f>
        <v>0</v>
      </c>
      <c r="F21" s="5">
        <v>61.1</v>
      </c>
      <c r="G21" s="6">
        <f>IF(F21&lt;10,,IF(F21&lt;10,,SUM(5.33*(POWER((F21-10),1.1)))))</f>
        <v>403.63628391031</v>
      </c>
      <c r="H21" s="5">
        <v>8.36</v>
      </c>
      <c r="I21" s="6">
        <f>IF(H21&lt;0.1,,IF(H21&gt;11.5,,SUM(58.015*(POWER((11.5-H21),1.81)))))</f>
        <v>460.2385148539239</v>
      </c>
      <c r="J21" s="7">
        <v>0</v>
      </c>
      <c r="K21" s="6">
        <f>IF(J21&lt;75,,IF(J21&lt;75,,SUM(0.8465*(POWER((J21-75),1.42)))))</f>
        <v>0</v>
      </c>
      <c r="L21" s="8">
        <v>480</v>
      </c>
      <c r="M21" s="6">
        <f>IF(L21&lt;220,,IF(L21&lt;220,,SUM(0.14354*(POWER((L21-220),1.4)))))</f>
        <v>345.0925860677347</v>
      </c>
      <c r="N21" s="9">
        <v>3</v>
      </c>
      <c r="O21" s="10" t="s">
        <v>11</v>
      </c>
      <c r="P21" s="25">
        <v>32.73</v>
      </c>
      <c r="Q21" s="6">
        <f>IF((N21*60+P21)&lt;0.1,,IF((N21*60+P21)&gt;305.5,,SUM(0.08713*(POWER((305.5-(N21*60+P21)),1.85)))))</f>
        <v>380.07709124481846</v>
      </c>
      <c r="R21" s="11">
        <f>SUM(E21,G21,I21,K21,M21,Q21)</f>
        <v>1589.0444760767869</v>
      </c>
    </row>
    <row r="22" spans="1:18" ht="12.75">
      <c r="A22" s="16" t="s">
        <v>15</v>
      </c>
      <c r="B22" s="4" t="s">
        <v>43</v>
      </c>
      <c r="C22" s="21" t="s">
        <v>31</v>
      </c>
      <c r="D22" s="5">
        <v>7.37</v>
      </c>
      <c r="E22" s="6">
        <f>IF(D22&lt;1.5,,IF(D22&lt;1.5,,SUM(51.39*(POWER((D22-1.5),1.05)))))</f>
        <v>329.5707224382767</v>
      </c>
      <c r="F22" s="5">
        <v>0</v>
      </c>
      <c r="G22" s="6">
        <f>IF(F22&lt;10,,IF(F22&lt;10,,SUM(5.33*(POWER((F22-10),1.1)))))</f>
        <v>0</v>
      </c>
      <c r="H22" s="5">
        <v>8.47</v>
      </c>
      <c r="I22" s="6">
        <f>IF(H22&lt;0.1,,IF(H22&gt;11.5,,SUM(58.015*(POWER((11.5-H22),1.81)))))</f>
        <v>431.47084393008515</v>
      </c>
      <c r="J22" s="7">
        <v>152</v>
      </c>
      <c r="K22" s="6">
        <f>IF(J22&lt;75,,IF(J22&lt;75,,SUM(0.8465*(POWER((J22-75),1.42)))))</f>
        <v>404.0580766134748</v>
      </c>
      <c r="L22" s="8">
        <v>0</v>
      </c>
      <c r="M22" s="6">
        <f>IF(L22&lt;220,,IF(L22&lt;220,,SUM(0.14354*(POWER((L22-220),1.4)))))</f>
        <v>0</v>
      </c>
      <c r="N22" s="9">
        <v>3</v>
      </c>
      <c r="O22" s="10" t="s">
        <v>11</v>
      </c>
      <c r="P22" s="25">
        <v>29.95</v>
      </c>
      <c r="Q22" s="6">
        <f>IF((N22*60+P22)&lt;0.1,,IF((N22*60+P22)&gt;305.5,,SUM(0.08713*(POWER((305.5-(N22*60+P22)),1.85)))))</f>
        <v>401.41582818377674</v>
      </c>
      <c r="R22" s="11">
        <f>SUM(E22,G22,I22,K22,M22,Q22)</f>
        <v>1566.5154711656132</v>
      </c>
    </row>
    <row r="23" spans="1:18" ht="12.75">
      <c r="A23" s="16"/>
      <c r="B23" s="4" t="s">
        <v>44</v>
      </c>
      <c r="C23" s="21" t="s">
        <v>31</v>
      </c>
      <c r="D23" s="5">
        <v>0</v>
      </c>
      <c r="E23" s="6">
        <f>IF(D23&lt;1.5,,IF(D23&lt;1.5,,SUM(51.39*(POWER((D23-1.5),1.05)))))</f>
        <v>0</v>
      </c>
      <c r="F23" s="5">
        <v>75.05</v>
      </c>
      <c r="G23" s="6">
        <f>IF(F23&lt;10,,IF(F23&lt;10,,SUM(5.33*(POWER((F23-10),1.1)))))</f>
        <v>526.3798306445116</v>
      </c>
      <c r="H23" s="5">
        <v>8.57</v>
      </c>
      <c r="I23" s="6">
        <f>IF(H23&lt;0.1,,IF(H23&gt;11.5,,SUM(58.015*(POWER((11.5-H23),1.81)))))</f>
        <v>406.0417486417122</v>
      </c>
      <c r="J23" s="7">
        <v>0</v>
      </c>
      <c r="K23" s="6">
        <f>IF(J23&lt;75,,IF(J23&lt;75,,SUM(0.8465*(POWER((J23-75),1.42)))))</f>
        <v>0</v>
      </c>
      <c r="L23" s="8">
        <v>483</v>
      </c>
      <c r="M23" s="6">
        <f>IF(L23&lt;220,,IF(L23&lt;220,,SUM(0.14354*(POWER((L23-220),1.4)))))</f>
        <v>350.67999345921277</v>
      </c>
      <c r="N23" s="9">
        <v>3</v>
      </c>
      <c r="O23" s="10" t="s">
        <v>11</v>
      </c>
      <c r="P23" s="25">
        <v>28.16</v>
      </c>
      <c r="Q23" s="6">
        <f>IF((N23*60+P23)&lt;0.1,,IF((N23*60+P23)&gt;305.5,,SUM(0.08713*(POWER((305.5-(N23*60+P23)),1.85)))))</f>
        <v>415.43845700669874</v>
      </c>
      <c r="R23" s="11">
        <f>SUM(E23,G23,I23,K23,M23,Q23)</f>
        <v>1698.540029752135</v>
      </c>
    </row>
    <row r="24" spans="1:18" ht="12.75">
      <c r="A24" s="16"/>
      <c r="B24" s="4" t="s">
        <v>42</v>
      </c>
      <c r="C24" s="21" t="s">
        <v>31</v>
      </c>
      <c r="D24" s="5">
        <v>7.87</v>
      </c>
      <c r="E24" s="6">
        <f>IF(D24&lt;1.5,,IF(D24&lt;1.5,,SUM(51.39*(POWER((D24-1.5),1.05)))))</f>
        <v>359.10795158021875</v>
      </c>
      <c r="F24" s="5">
        <v>0</v>
      </c>
      <c r="G24" s="6">
        <f>IF(F24&lt;10,,IF(F24&lt;10,,SUM(5.33*(POWER((F24-10),1.1)))))</f>
        <v>0</v>
      </c>
      <c r="H24" s="5">
        <v>8.88</v>
      </c>
      <c r="I24" s="6">
        <f>IF(H24&lt;0.1,,IF(H24&gt;11.5,,SUM(58.015*(POWER((11.5-H24),1.81)))))</f>
        <v>331.6390282035737</v>
      </c>
      <c r="J24" s="7">
        <v>0</v>
      </c>
      <c r="K24" s="6">
        <f>IF(J24&lt;75,,IF(J24&lt;75,,SUM(0.8465*(POWER((J24-75),1.42)))))</f>
        <v>0</v>
      </c>
      <c r="L24" s="8">
        <v>484</v>
      </c>
      <c r="M24" s="6">
        <f>IF(L24&lt;220,,IF(L24&lt;220,,SUM(0.14354*(POWER((L24-220),1.4)))))</f>
        <v>352.5481495614214</v>
      </c>
      <c r="N24" s="9">
        <v>4</v>
      </c>
      <c r="O24" s="10" t="s">
        <v>11</v>
      </c>
      <c r="P24" s="25">
        <v>2.98</v>
      </c>
      <c r="Q24" s="6">
        <f>IF((N24*60+P24)&lt;0.1,,IF((N24*60+P24)&gt;305.5,,SUM(0.08713*(POWER((305.5-(N24*60+P24)),1.85)))))</f>
        <v>183.1482643524132</v>
      </c>
      <c r="R24" s="11">
        <f>SUM(E24,G24,I24,K24,M24,Q24)</f>
        <v>1226.443393697627</v>
      </c>
    </row>
    <row r="25" spans="1:19" ht="12.75">
      <c r="A25" s="16"/>
      <c r="B25" s="4"/>
      <c r="C25" s="21"/>
      <c r="D25" s="5"/>
      <c r="E25" s="6"/>
      <c r="F25" s="5"/>
      <c r="G25" s="6"/>
      <c r="H25" s="5"/>
      <c r="I25" s="6"/>
      <c r="J25" s="7"/>
      <c r="K25" s="6"/>
      <c r="L25" s="8"/>
      <c r="M25" s="6"/>
      <c r="N25" s="9"/>
      <c r="O25" s="10"/>
      <c r="P25" s="25"/>
      <c r="Q25" s="6"/>
      <c r="R25" s="11">
        <f>SUM(R20:R24)-MIN(R20:R24)</f>
        <v>6622.485255748443</v>
      </c>
      <c r="S25" s="35"/>
    </row>
    <row r="26" spans="1:18" ht="12.75">
      <c r="A26" s="17"/>
      <c r="B26" s="14"/>
      <c r="C26" s="22"/>
      <c r="D26" s="15"/>
      <c r="E26" s="7"/>
      <c r="F26" s="15"/>
      <c r="G26" s="7"/>
      <c r="H26" s="15"/>
      <c r="I26" s="7"/>
      <c r="J26" s="7"/>
      <c r="K26" s="7"/>
      <c r="L26" s="14"/>
      <c r="M26" s="7"/>
      <c r="N26" s="9"/>
      <c r="O26" s="10"/>
      <c r="P26" s="26"/>
      <c r="Q26" s="7"/>
      <c r="R26" s="10"/>
    </row>
    <row r="27" spans="1:18" ht="12.75">
      <c r="A27" s="16"/>
      <c r="B27" s="4" t="s">
        <v>47</v>
      </c>
      <c r="C27" s="21" t="s">
        <v>46</v>
      </c>
      <c r="D27" s="5">
        <v>9.14</v>
      </c>
      <c r="E27" s="6">
        <f>IF(D27&lt;1.5,,IF(D27&lt;1.5,,SUM(51.39*(POWER((D27-1.5),1.05)))))</f>
        <v>434.63694974987413</v>
      </c>
      <c r="F27" s="5">
        <v>0</v>
      </c>
      <c r="G27" s="6">
        <f>IF(F27&lt;10,,IF(F27&lt;10,,SUM(5.33*(POWER((F27-10),1.1)))))</f>
        <v>0</v>
      </c>
      <c r="H27" s="5">
        <v>8.55</v>
      </c>
      <c r="I27" s="6">
        <f>IF(H27&lt;0.1,,IF(H27&gt;11.5,,SUM(58.015*(POWER((11.5-H27),1.81)))))</f>
        <v>411.07223616126464</v>
      </c>
      <c r="J27" s="7">
        <v>141</v>
      </c>
      <c r="K27" s="6">
        <f>IF(J27&lt;75,,IF(J27&lt;75,,SUM(0.8465*(POWER((J27-75),1.42)))))</f>
        <v>324.6230478038537</v>
      </c>
      <c r="L27" s="8">
        <v>0</v>
      </c>
      <c r="M27" s="6">
        <f>IF(L27&lt;220,,IF(L27&lt;220,,SUM(0.14354*(POWER((L27-220),1.4)))))</f>
        <v>0</v>
      </c>
      <c r="N27" s="9">
        <v>3</v>
      </c>
      <c r="O27" s="10" t="s">
        <v>11</v>
      </c>
      <c r="P27" s="25">
        <v>12.37</v>
      </c>
      <c r="Q27" s="6">
        <f>IF((N27*60+P27)&lt;0.1,,IF((N27*60+P27)&gt;305.5,,SUM(0.08713*(POWER((305.5-(N27*60+P27)),1.85)))))</f>
        <v>548.6389292930211</v>
      </c>
      <c r="R27" s="11">
        <f>SUM(E27,G27,I27,K27,M27,Q27)</f>
        <v>1718.9711630080137</v>
      </c>
    </row>
    <row r="28" spans="1:18" ht="12.75">
      <c r="A28" s="16"/>
      <c r="B28" s="4" t="s">
        <v>48</v>
      </c>
      <c r="C28" s="21" t="s">
        <v>46</v>
      </c>
      <c r="D28" s="5">
        <v>0</v>
      </c>
      <c r="E28" s="6">
        <f>IF(D28&lt;1.5,,IF(D28&lt;1.5,,SUM(51.39*(POWER((D28-1.5),1.05)))))</f>
        <v>0</v>
      </c>
      <c r="F28" s="5">
        <v>41.54</v>
      </c>
      <c r="G28" s="6">
        <f>IF(F28&lt;10,,IF(F28&lt;10,,SUM(5.33*(POWER((F28-10),1.1)))))</f>
        <v>237.39691279701412</v>
      </c>
      <c r="H28" s="5">
        <v>8.78</v>
      </c>
      <c r="I28" s="6">
        <f>IF(H28&lt;0.1,,IF(H28&gt;11.5,,SUM(58.015*(POWER((11.5-H28),1.81)))))</f>
        <v>354.9032798250555</v>
      </c>
      <c r="J28" s="7">
        <v>141</v>
      </c>
      <c r="K28" s="6">
        <f>IF(J28&lt;75,,IF(J28&lt;75,,SUM(0.8465*(POWER((J28-75),1.42)))))</f>
        <v>324.6230478038537</v>
      </c>
      <c r="L28" s="8">
        <v>0</v>
      </c>
      <c r="M28" s="6">
        <f>IF(L28&lt;220,,IF(L28&lt;220,,SUM(0.14354*(POWER((L28-220),1.4)))))</f>
        <v>0</v>
      </c>
      <c r="N28" s="9">
        <v>3</v>
      </c>
      <c r="O28" s="10" t="s">
        <v>11</v>
      </c>
      <c r="P28" s="25">
        <v>24.39</v>
      </c>
      <c r="Q28" s="6">
        <f>IF((N28*60+P28)&lt;0.1,,IF((N28*60+P28)&gt;305.5,,SUM(0.08713*(POWER((305.5-(N28*60+P28)),1.85)))))</f>
        <v>445.6940314705509</v>
      </c>
      <c r="R28" s="11">
        <f>SUM(E28,G28,I28,K28,M28,Q28)</f>
        <v>1362.6172718964742</v>
      </c>
    </row>
    <row r="29" spans="1:18" ht="12.75">
      <c r="A29" s="16" t="s">
        <v>21</v>
      </c>
      <c r="B29" s="4" t="s">
        <v>49</v>
      </c>
      <c r="C29" s="21" t="s">
        <v>46</v>
      </c>
      <c r="D29" s="5">
        <v>6.1</v>
      </c>
      <c r="E29" s="6">
        <f>IF(D29&lt;1.5,,IF(D29&lt;1.5,,SUM(51.39*(POWER((D29-1.5),1.05)))))</f>
        <v>255.13752657353615</v>
      </c>
      <c r="F29" s="5">
        <v>0</v>
      </c>
      <c r="G29" s="6">
        <f>IF(F29&lt;10,,IF(F29&lt;10,,SUM(5.33*(POWER((F29-10),1.1)))))</f>
        <v>0</v>
      </c>
      <c r="H29" s="5">
        <v>9.48</v>
      </c>
      <c r="I29" s="6">
        <f>IF(H29&lt;0.1,,IF(H29&gt;11.5,,SUM(58.015*(POWER((11.5-H29),1.81)))))</f>
        <v>207.12202108971258</v>
      </c>
      <c r="J29" s="7">
        <v>0</v>
      </c>
      <c r="K29" s="6">
        <f>IF(J29&lt;75,,IF(J29&lt;75,,SUM(0.8465*(POWER((J29-75),1.42)))))</f>
        <v>0</v>
      </c>
      <c r="L29" s="8">
        <v>368</v>
      </c>
      <c r="M29" s="6">
        <f>IF(L29&lt;220,,IF(L29&lt;220,,SUM(0.14354*(POWER((L29-220),1.4)))))</f>
        <v>156.79757563566662</v>
      </c>
      <c r="N29" s="9">
        <v>3</v>
      </c>
      <c r="O29" s="10" t="s">
        <v>11</v>
      </c>
      <c r="P29" s="25">
        <v>48.34</v>
      </c>
      <c r="Q29" s="6">
        <f>IF((N29*60+P29)&lt;0.1,,IF((N29*60+P29)&gt;305.5,,SUM(0.08713*(POWER((305.5-(N29*60+P29)),1.85)))))</f>
        <v>270.29830302086407</v>
      </c>
      <c r="R29" s="11">
        <f>SUM(E29,G29,I29,K29,M29,Q29)</f>
        <v>889.3554263197794</v>
      </c>
    </row>
    <row r="30" spans="1:18" ht="12.75">
      <c r="A30" s="16"/>
      <c r="B30" s="4" t="s">
        <v>50</v>
      </c>
      <c r="C30" s="21" t="s">
        <v>46</v>
      </c>
      <c r="D30" s="5">
        <v>0</v>
      </c>
      <c r="E30" s="6">
        <f>IF(D30&lt;1.5,,IF(D30&lt;1.5,,SUM(51.39*(POWER((D30-1.5),1.05)))))</f>
        <v>0</v>
      </c>
      <c r="F30" s="5">
        <v>28.93</v>
      </c>
      <c r="G30" s="6">
        <f>IF(F30&lt;10,,IF(F30&lt;10,,SUM(5.33*(POWER((F30-10),1.1)))))</f>
        <v>135.39196281912132</v>
      </c>
      <c r="H30" s="5">
        <v>10.15</v>
      </c>
      <c r="I30" s="6">
        <f>IF(H30&lt;0.1,,IF(H30&gt;11.5,,SUM(58.015*(POWER((11.5-H30),1.81)))))</f>
        <v>99.87215420710626</v>
      </c>
      <c r="J30" s="7">
        <v>0</v>
      </c>
      <c r="K30" s="6">
        <f>IF(J30&lt;75,,IF(J30&lt;75,,SUM(0.8465*(POWER((J30-75),1.42)))))</f>
        <v>0</v>
      </c>
      <c r="L30" s="8">
        <v>289</v>
      </c>
      <c r="M30" s="6">
        <f>IF(L30&lt;220,,IF(L30&lt;220,,SUM(0.14354*(POWER((L30-220),1.4)))))</f>
        <v>53.871822601801924</v>
      </c>
      <c r="N30" s="9">
        <v>4</v>
      </c>
      <c r="O30" s="10" t="s">
        <v>11</v>
      </c>
      <c r="P30" s="25">
        <v>15.66</v>
      </c>
      <c r="Q30" s="6">
        <f>IF((N30*60+P30)&lt;0.1,,IF((N30*60+P30)&gt;305.5,,SUM(0.08713*(POWER((305.5-(N30*60+P30)),1.85)))))</f>
        <v>120.41679843737771</v>
      </c>
      <c r="R30" s="11">
        <f>SUM(E30,G30,I30,K30,M30,Q30)</f>
        <v>409.5527380654072</v>
      </c>
    </row>
    <row r="31" spans="1:18" ht="12.75">
      <c r="A31" s="16"/>
      <c r="B31" s="4" t="s">
        <v>51</v>
      </c>
      <c r="C31" s="21" t="s">
        <v>46</v>
      </c>
      <c r="D31" s="5">
        <v>5.65</v>
      </c>
      <c r="E31" s="6">
        <f>IF(D31&lt;1.5,,IF(D31&lt;1.5,,SUM(51.39*(POWER((D31-1.5),1.05)))))</f>
        <v>228.99664480924116</v>
      </c>
      <c r="F31" s="5">
        <v>0</v>
      </c>
      <c r="G31" s="6">
        <f>IF(F31&lt;10,,IF(F31&lt;10,,SUM(5.33*(POWER((F31-10),1.1)))))</f>
        <v>0</v>
      </c>
      <c r="H31" s="5">
        <v>10.22</v>
      </c>
      <c r="I31" s="6">
        <f>IF(H31&lt;0.1,,IF(H31&gt;11.5,,SUM(58.015*(POWER((11.5-H31),1.81)))))</f>
        <v>90.69646111235829</v>
      </c>
      <c r="J31" s="7">
        <v>0</v>
      </c>
      <c r="K31" s="6">
        <f>IF(J31&lt;75,,IF(J31&lt;75,,SUM(0.8465*(POWER((J31-75),1.42)))))</f>
        <v>0</v>
      </c>
      <c r="L31" s="8">
        <v>331</v>
      </c>
      <c r="M31" s="6">
        <f>IF(L31&lt;220,,IF(L31&lt;220,,SUM(0.14354*(POWER((L31-220),1.4)))))</f>
        <v>104.81540389921865</v>
      </c>
      <c r="N31" s="9"/>
      <c r="O31" s="10" t="s">
        <v>11</v>
      </c>
      <c r="P31" s="25"/>
      <c r="Q31" s="6">
        <f>IF((N31*60+P31)&lt;0.1,,IF((N31*60+P31)&gt;305.5,,SUM(0.08713*(POWER((305.5-(N31*60+P31)),1.85)))))</f>
        <v>0</v>
      </c>
      <c r="R31" s="11">
        <f>SUM(E31,G31,I31,K31,M31,Q31)</f>
        <v>424.5085098208181</v>
      </c>
    </row>
    <row r="32" spans="1:19" ht="12.75">
      <c r="A32" s="16"/>
      <c r="B32" s="4"/>
      <c r="C32" s="21"/>
      <c r="D32" s="5"/>
      <c r="E32" s="6"/>
      <c r="F32" s="5"/>
      <c r="G32" s="6"/>
      <c r="H32" s="5"/>
      <c r="I32" s="6"/>
      <c r="J32" s="7"/>
      <c r="K32" s="6"/>
      <c r="L32" s="8"/>
      <c r="M32" s="6"/>
      <c r="N32" s="9"/>
      <c r="O32" s="10"/>
      <c r="P32" s="25"/>
      <c r="Q32" s="6"/>
      <c r="R32" s="11">
        <f>SUM(R27:R31)-MIN(R27:R31)</f>
        <v>4395.452371045086</v>
      </c>
      <c r="S32" s="35"/>
    </row>
    <row r="33" spans="1:18" ht="12.75">
      <c r="A33" s="17"/>
      <c r="B33" s="14"/>
      <c r="C33" s="22"/>
      <c r="D33" s="15"/>
      <c r="E33" s="7"/>
      <c r="F33" s="15"/>
      <c r="G33" s="7"/>
      <c r="H33" s="15"/>
      <c r="I33" s="7"/>
      <c r="J33" s="7"/>
      <c r="K33" s="7"/>
      <c r="L33" s="14"/>
      <c r="M33" s="7"/>
      <c r="N33" s="9"/>
      <c r="O33" s="10"/>
      <c r="P33" s="26"/>
      <c r="Q33" s="7"/>
      <c r="R33" s="10"/>
    </row>
    <row r="34" spans="1:18" ht="12.75">
      <c r="A34" s="16"/>
      <c r="B34" s="4" t="s">
        <v>29</v>
      </c>
      <c r="C34" s="21" t="s">
        <v>27</v>
      </c>
      <c r="D34" s="5">
        <v>8.99</v>
      </c>
      <c r="E34" s="6">
        <f>IF(D34&lt;1.5,,IF(D34&lt;1.5,,SUM(51.39*(POWER((D34-1.5),1.05)))))</f>
        <v>425.6812549582565</v>
      </c>
      <c r="F34" s="5">
        <v>0</v>
      </c>
      <c r="G34" s="6">
        <f>IF(F34&lt;10,,IF(F34&lt;10,,SUM(5.33*(POWER((F34-10),1.1)))))</f>
        <v>0</v>
      </c>
      <c r="H34" s="5">
        <v>8.12</v>
      </c>
      <c r="I34" s="6">
        <f>IF(H34&lt;0.1,,IF(H34&gt;11.5,,SUM(58.015*(POWER((11.5-H34),1.81)))))</f>
        <v>525.8713662555574</v>
      </c>
      <c r="J34" s="7">
        <v>0</v>
      </c>
      <c r="K34" s="6">
        <f>IF(J34&lt;75,,IF(J34&lt;75,,SUM(0.8465*(POWER((J34-75),1.42)))))</f>
        <v>0</v>
      </c>
      <c r="L34" s="8">
        <v>465</v>
      </c>
      <c r="M34" s="6">
        <f>IF(L34&lt;220,,IF(L34&lt;220,,SUM(0.14354*(POWER((L34-220),1.4)))))</f>
        <v>317.5451324827443</v>
      </c>
      <c r="N34" s="9">
        <v>3</v>
      </c>
      <c r="O34" s="10" t="s">
        <v>11</v>
      </c>
      <c r="P34" s="25">
        <v>33.66</v>
      </c>
      <c r="Q34" s="6">
        <f>IF((N34*60+P34)&lt;0.1,,IF((N34*60+P34)&gt;305.5,,SUM(0.08713*(POWER((305.5-(N34*60+P34)),1.85)))))</f>
        <v>373.0582794144889</v>
      </c>
      <c r="R34" s="11">
        <f>SUM(E34,G34,I34,K34,M34,Q34)</f>
        <v>1642.156033111047</v>
      </c>
    </row>
    <row r="35" spans="1:18" ht="12.75">
      <c r="A35" s="16"/>
      <c r="B35" s="4" t="s">
        <v>54</v>
      </c>
      <c r="C35" s="21" t="s">
        <v>27</v>
      </c>
      <c r="D35" s="5">
        <v>9.59</v>
      </c>
      <c r="E35" s="6">
        <f>IF(D35&lt;1.5,,IF(D35&lt;1.5,,SUM(51.39*(POWER((D35-1.5),1.05)))))</f>
        <v>461.556174745774</v>
      </c>
      <c r="F35" s="5">
        <v>0</v>
      </c>
      <c r="G35" s="6">
        <f>IF(F35&lt;10,,IF(F35&lt;10,,SUM(5.33*(POWER((F35-10),1.1)))))</f>
        <v>0</v>
      </c>
      <c r="H35" s="5">
        <v>8.48</v>
      </c>
      <c r="I35" s="6">
        <f>IF(H35&lt;0.1,,IF(H35&gt;11.5,,SUM(58.015*(POWER((11.5-H35),1.81)))))</f>
        <v>428.8968566406225</v>
      </c>
      <c r="J35" s="7">
        <v>146</v>
      </c>
      <c r="K35" s="6">
        <f>IF(J35&lt;75,,IF(J35&lt;75,,SUM(0.8465*(POWER((J35-75),1.42)))))</f>
        <v>360.0922857809243</v>
      </c>
      <c r="L35" s="8">
        <v>0</v>
      </c>
      <c r="M35" s="6">
        <f>IF(L35&lt;220,,IF(L35&lt;220,,SUM(0.14354*(POWER((L35-220),1.4)))))</f>
        <v>0</v>
      </c>
      <c r="N35" s="9">
        <v>3</v>
      </c>
      <c r="O35" s="10" t="s">
        <v>11</v>
      </c>
      <c r="P35" s="25">
        <v>16.79</v>
      </c>
      <c r="Q35" s="6">
        <f>IF((N35*60+P35)&lt;0.1,,IF((N35*60+P35)&gt;305.5,,SUM(0.08713*(POWER((305.5-(N35*60+P35)),1.85)))))</f>
        <v>509.64325541097264</v>
      </c>
      <c r="R35" s="11">
        <f>SUM(E35,G35,I35,K35,M35,Q35)</f>
        <v>1760.1885725782936</v>
      </c>
    </row>
    <row r="36" spans="1:18" ht="12.75">
      <c r="A36" s="16" t="s">
        <v>14</v>
      </c>
      <c r="B36" s="4" t="s">
        <v>55</v>
      </c>
      <c r="C36" s="21" t="s">
        <v>27</v>
      </c>
      <c r="D36" s="5">
        <v>0</v>
      </c>
      <c r="E36" s="6">
        <f>IF(D36&lt;1.5,,IF(D36&lt;1.5,,SUM(51.39*(POWER((D36-1.5),1.05)))))</f>
        <v>0</v>
      </c>
      <c r="F36" s="5">
        <v>48.75</v>
      </c>
      <c r="G36" s="6">
        <f>IF(F36&lt;10,,IF(F36&lt;10,,SUM(5.33*(POWER((F36-10),1.1)))))</f>
        <v>297.73239197917957</v>
      </c>
      <c r="H36" s="5">
        <v>8.55</v>
      </c>
      <c r="I36" s="6">
        <f>IF(H36&lt;0.1,,IF(H36&gt;11.5,,SUM(58.015*(POWER((11.5-H36),1.81)))))</f>
        <v>411.07223616126464</v>
      </c>
      <c r="J36" s="7">
        <v>155</v>
      </c>
      <c r="K36" s="6">
        <f>IF(J36&lt;75,,IF(J36&lt;75,,SUM(0.8465*(POWER((J36-75),1.42)))))</f>
        <v>426.59400110369745</v>
      </c>
      <c r="L36" s="8">
        <v>0</v>
      </c>
      <c r="M36" s="6">
        <f>IF(L36&lt;220,,IF(L36&lt;220,,SUM(0.14354*(POWER((L36-220),1.4)))))</f>
        <v>0</v>
      </c>
      <c r="N36" s="9">
        <v>3</v>
      </c>
      <c r="O36" s="10" t="s">
        <v>11</v>
      </c>
      <c r="P36" s="25">
        <v>28.45</v>
      </c>
      <c r="Q36" s="6">
        <f>IF((N36*60+P36)&lt;0.1,,IF((N36*60+P36)&gt;305.5,,SUM(0.08713*(POWER((305.5-(N36*60+P36)),1.85)))))</f>
        <v>413.15162240260315</v>
      </c>
      <c r="R36" s="11">
        <f>SUM(E36,G36,I36,K36,M36,Q36)</f>
        <v>1548.550251646745</v>
      </c>
    </row>
    <row r="37" spans="1:18" ht="12.75">
      <c r="A37" s="16"/>
      <c r="B37" s="4" t="s">
        <v>53</v>
      </c>
      <c r="C37" s="21" t="s">
        <v>27</v>
      </c>
      <c r="D37" s="5">
        <v>0</v>
      </c>
      <c r="E37" s="6">
        <f>IF(D37&lt;1.5,,IF(D37&lt;1.5,,SUM(51.39*(POWER((D37-1.5),1.05)))))</f>
        <v>0</v>
      </c>
      <c r="F37" s="5">
        <v>55.1</v>
      </c>
      <c r="G37" s="6">
        <f>IF(F37&lt;10,,IF(F37&lt;10,,SUM(5.33*(POWER((F37-10),1.1)))))</f>
        <v>351.82071355025823</v>
      </c>
      <c r="H37" s="5">
        <v>8.83</v>
      </c>
      <c r="I37" s="6">
        <f>IF(H37&lt;0.1,,IF(H37&gt;11.5,,SUM(58.015*(POWER((11.5-H37),1.81)))))</f>
        <v>343.1829314588395</v>
      </c>
      <c r="J37" s="7">
        <v>149</v>
      </c>
      <c r="K37" s="6">
        <f>IF(J37&lt;75,,IF(J37&lt;75,,SUM(0.8465*(POWER((J37-75),1.42)))))</f>
        <v>381.887993523698</v>
      </c>
      <c r="L37" s="8">
        <v>0</v>
      </c>
      <c r="M37" s="6">
        <f>IF(L37&lt;220,,IF(L37&lt;220,,SUM(0.14354*(POWER((L37-220),1.4)))))</f>
        <v>0</v>
      </c>
      <c r="N37" s="9">
        <v>3</v>
      </c>
      <c r="O37" s="10" t="s">
        <v>11</v>
      </c>
      <c r="P37" s="25">
        <v>23.09</v>
      </c>
      <c r="Q37" s="6">
        <f>IF((N37*60+P37)&lt;0.1,,IF((N37*60+P37)&gt;305.5,,SUM(0.08713*(POWER((305.5-(N37*60+P37)),1.85)))))</f>
        <v>456.35319074635703</v>
      </c>
      <c r="R37" s="11">
        <f>SUM(E37,G37,I37,K37,M37,Q37)</f>
        <v>1533.2448292791528</v>
      </c>
    </row>
    <row r="38" spans="1:18" ht="12.75">
      <c r="A38" s="16"/>
      <c r="B38" s="4" t="s">
        <v>52</v>
      </c>
      <c r="C38" s="21" t="s">
        <v>27</v>
      </c>
      <c r="D38" s="5">
        <v>8.75</v>
      </c>
      <c r="E38" s="6">
        <f>IF(D38&lt;1.5,,IF(D38&lt;1.5,,SUM(51.39*(POWER((D38-1.5),1.05)))))</f>
        <v>411.3708599636263</v>
      </c>
      <c r="F38" s="5">
        <v>0</v>
      </c>
      <c r="G38" s="6">
        <f>IF(F38&lt;10,,IF(F38&lt;10,,SUM(5.33*(POWER((F38-10),1.1)))))</f>
        <v>0</v>
      </c>
      <c r="H38" s="5">
        <v>8.92</v>
      </c>
      <c r="I38" s="6">
        <f>IF(H38&lt;0.1,,IF(H38&gt;11.5,,SUM(58.015*(POWER((11.5-H38),1.81)))))</f>
        <v>322.5313722725826</v>
      </c>
      <c r="J38" s="7">
        <v>0</v>
      </c>
      <c r="K38" s="6">
        <f>IF(J38&lt;75,,IF(J38&lt;75,,SUM(0.8465*(POWER((J38-75),1.42)))))</f>
        <v>0</v>
      </c>
      <c r="L38" s="8">
        <v>452</v>
      </c>
      <c r="M38" s="6">
        <f>IF(L38&lt;220,,IF(L38&lt;220,,SUM(0.14354*(POWER((L38-220),1.4)))))</f>
        <v>294.2091130406491</v>
      </c>
      <c r="N38" s="9">
        <v>3</v>
      </c>
      <c r="O38" s="10" t="s">
        <v>11</v>
      </c>
      <c r="P38" s="25">
        <v>19.16</v>
      </c>
      <c r="Q38" s="6">
        <f>IF((N38*60+P38)&lt;0.1,,IF((N38*60+P38)&gt;305.5,,SUM(0.08713*(POWER((305.5-(N38*60+P38)),1.85)))))</f>
        <v>489.27894533916947</v>
      </c>
      <c r="R38" s="11">
        <f>SUM(E38,G38,I38,K38,M38,Q38)</f>
        <v>1517.3902906160274</v>
      </c>
    </row>
    <row r="39" spans="1:19" ht="12.75">
      <c r="A39" s="16"/>
      <c r="B39" s="4"/>
      <c r="C39" s="21"/>
      <c r="D39" s="5"/>
      <c r="E39" s="6"/>
      <c r="F39" s="5"/>
      <c r="G39" s="6"/>
      <c r="H39" s="5"/>
      <c r="I39" s="6"/>
      <c r="J39" s="7"/>
      <c r="K39" s="6"/>
      <c r="L39" s="8"/>
      <c r="M39" s="6"/>
      <c r="N39" s="9"/>
      <c r="O39" s="10"/>
      <c r="P39" s="25"/>
      <c r="Q39" s="6"/>
      <c r="R39" s="11">
        <f>SUM(R34:R38)-MIN(R34:R38)</f>
        <v>6484.139686615239</v>
      </c>
      <c r="S39" s="35"/>
    </row>
    <row r="40" spans="1:18" ht="12.75">
      <c r="A40" s="17"/>
      <c r="B40" s="14"/>
      <c r="C40" s="22"/>
      <c r="D40" s="15"/>
      <c r="E40" s="7"/>
      <c r="F40" s="15"/>
      <c r="G40" s="7"/>
      <c r="H40" s="15"/>
      <c r="I40" s="7"/>
      <c r="J40" s="7"/>
      <c r="K40" s="7"/>
      <c r="L40" s="14"/>
      <c r="M40" s="7"/>
      <c r="N40" s="9"/>
      <c r="O40" s="10"/>
      <c r="P40" s="26"/>
      <c r="Q40" s="7"/>
      <c r="R40" s="10"/>
    </row>
    <row r="41" spans="1:18" ht="12.75">
      <c r="A41" s="16"/>
      <c r="B41" s="4" t="s">
        <v>60</v>
      </c>
      <c r="C41" s="21" t="s">
        <v>57</v>
      </c>
      <c r="D41" s="5">
        <v>0</v>
      </c>
      <c r="E41" s="6">
        <f>IF(D41&lt;1.5,,IF(D41&lt;1.5,,SUM(51.39*(POWER((D41-1.5),1.05)))))</f>
        <v>0</v>
      </c>
      <c r="F41" s="5">
        <v>46.16</v>
      </c>
      <c r="G41" s="6">
        <f>IF(F41&lt;10,,IF(F41&lt;10,,SUM(5.33*(POWER((F41-10),1.1)))))</f>
        <v>275.91700866417443</v>
      </c>
      <c r="H41" s="5">
        <v>8.41</v>
      </c>
      <c r="I41" s="6">
        <f>IF(H41&lt;0.1,,IF(H41&gt;11.5,,SUM(58.015*(POWER((11.5-H41),1.81)))))</f>
        <v>447.05931088091853</v>
      </c>
      <c r="J41" s="7">
        <v>0</v>
      </c>
      <c r="K41" s="6">
        <f>IF(J41&lt;75,,IF(J41&lt;75,,SUM(0.8465*(POWER((J41-75),1.42)))))</f>
        <v>0</v>
      </c>
      <c r="L41" s="8">
        <v>434</v>
      </c>
      <c r="M41" s="6">
        <f>IF(L41&lt;220,,IF(L41&lt;220,,SUM(0.14354*(POWER((L41-220),1.4)))))</f>
        <v>262.755747533431</v>
      </c>
      <c r="N41" s="9">
        <v>3</v>
      </c>
      <c r="O41" s="10" t="s">
        <v>11</v>
      </c>
      <c r="P41" s="25">
        <v>24.28</v>
      </c>
      <c r="Q41" s="6">
        <f>IF((N41*60+P41)&lt;0.1,,IF((N41*60+P41)&gt;305.5,,SUM(0.08713*(POWER((305.5-(N41*60+P41)),1.85)))))</f>
        <v>446.59147652337595</v>
      </c>
      <c r="R41" s="11">
        <f>SUM(E41,G41,I41,K41,M41,Q41)</f>
        <v>1432.3235436019</v>
      </c>
    </row>
    <row r="42" spans="1:18" ht="12.75">
      <c r="A42" s="16"/>
      <c r="B42" s="4" t="s">
        <v>58</v>
      </c>
      <c r="C42" s="21" t="s">
        <v>57</v>
      </c>
      <c r="D42" s="5">
        <v>0</v>
      </c>
      <c r="E42" s="6">
        <f>IF(D42&lt;1.5,,IF(D42&lt;1.5,,SUM(51.39*(POWER((D42-1.5),1.05)))))</f>
        <v>0</v>
      </c>
      <c r="F42" s="5">
        <v>39.18</v>
      </c>
      <c r="G42" s="6">
        <f>IF(F42&lt;10,,IF(F42&lt;10,,SUM(5.33*(POWER((F42-10),1.1)))))</f>
        <v>217.93201047326636</v>
      </c>
      <c r="H42" s="5">
        <v>8.86</v>
      </c>
      <c r="I42" s="6">
        <f>IF(H42&lt;0.1,,IF(H42&gt;11.5,,SUM(58.015*(POWER((11.5-H42),1.81)))))</f>
        <v>336.2353757765521</v>
      </c>
      <c r="J42" s="7">
        <v>146</v>
      </c>
      <c r="K42" s="6">
        <f>IF(J42&lt;75,,IF(J42&lt;75,,SUM(0.8465*(POWER((J42-75),1.42)))))</f>
        <v>360.0922857809243</v>
      </c>
      <c r="L42" s="8">
        <v>0</v>
      </c>
      <c r="M42" s="6">
        <f>IF(L42&lt;220,,IF(L42&lt;220,,SUM(0.14354*(POWER((L42-220),1.4)))))</f>
        <v>0</v>
      </c>
      <c r="N42" s="9">
        <v>3</v>
      </c>
      <c r="O42" s="10" t="s">
        <v>11</v>
      </c>
      <c r="P42" s="25">
        <v>43.83</v>
      </c>
      <c r="Q42" s="6">
        <f>IF((N42*60+P42)&lt;0.1,,IF((N42*60+P42)&gt;305.5,,SUM(0.08713*(POWER((305.5-(N42*60+P42)),1.85)))))</f>
        <v>300.25029437599534</v>
      </c>
      <c r="R42" s="11">
        <f>SUM(E42,G42,I42,K42,M42,Q42)</f>
        <v>1214.5099664067382</v>
      </c>
    </row>
    <row r="43" spans="1:18" ht="12.75">
      <c r="A43" s="16" t="s">
        <v>20</v>
      </c>
      <c r="B43" s="4" t="s">
        <v>59</v>
      </c>
      <c r="C43" s="21" t="s">
        <v>57</v>
      </c>
      <c r="D43" s="5">
        <v>7.68</v>
      </c>
      <c r="E43" s="6">
        <f>IF(D43&lt;1.5,,IF(D43&lt;1.5,,SUM(51.39*(POWER((D43-1.5),1.05)))))</f>
        <v>347.86963100866166</v>
      </c>
      <c r="F43" s="5">
        <v>0</v>
      </c>
      <c r="G43" s="6">
        <f>IF(F43&lt;10,,IF(F43&lt;10,,SUM(5.33*(POWER((F43-10),1.1)))))</f>
        <v>0</v>
      </c>
      <c r="H43" s="5">
        <v>8.89</v>
      </c>
      <c r="I43" s="6">
        <f>IF(H43&lt;0.1,,IF(H43&gt;11.5,,SUM(58.015*(POWER((11.5-H43),1.81)))))</f>
        <v>329.3514765875304</v>
      </c>
      <c r="J43" s="7">
        <v>0</v>
      </c>
      <c r="K43" s="6">
        <f>IF(J43&lt;75,,IF(J43&lt;75,,SUM(0.8465*(POWER((J43-75),1.42)))))</f>
        <v>0</v>
      </c>
      <c r="L43" s="8">
        <v>419</v>
      </c>
      <c r="M43" s="6">
        <f>IF(L43&lt;220,,IF(L43&lt;220,,SUM(0.14354*(POWER((L43-220),1.4)))))</f>
        <v>237.3379838995071</v>
      </c>
      <c r="N43" s="9">
        <v>3</v>
      </c>
      <c r="O43" s="10" t="s">
        <v>11</v>
      </c>
      <c r="P43" s="25">
        <v>50.86</v>
      </c>
      <c r="Q43" s="6">
        <f>IF((N43*60+P43)&lt;0.1,,IF((N43*60+P43)&gt;305.5,,SUM(0.08713*(POWER((305.5-(N43*60+P43)),1.85)))))</f>
        <v>254.1939623394905</v>
      </c>
      <c r="R43" s="11">
        <f>SUM(E43,G43,I43,K43,M43,Q43)</f>
        <v>1168.7530538351896</v>
      </c>
    </row>
    <row r="44" spans="1:18" ht="12.75">
      <c r="A44" s="16"/>
      <c r="B44" s="4" t="s">
        <v>56</v>
      </c>
      <c r="C44" s="21" t="s">
        <v>57</v>
      </c>
      <c r="D44" s="5">
        <v>8.97</v>
      </c>
      <c r="E44" s="6">
        <f>IF(D44&lt;1.5,,IF(D44&lt;1.5,,SUM(51.39*(POWER((D44-1.5),1.05)))))</f>
        <v>424.4878358528562</v>
      </c>
      <c r="F44" s="5">
        <v>0</v>
      </c>
      <c r="G44" s="6">
        <f>IF(F44&lt;10,,IF(F44&lt;10,,SUM(5.33*(POWER((F44-10),1.1)))))</f>
        <v>0</v>
      </c>
      <c r="H44" s="5">
        <v>9.44</v>
      </c>
      <c r="I44" s="6">
        <f>IF(H44&lt;0.1,,IF(H44&gt;11.5,,SUM(58.015*(POWER((11.5-H44),1.81)))))</f>
        <v>214.6050638629806</v>
      </c>
      <c r="J44" s="7">
        <v>138</v>
      </c>
      <c r="K44" s="6">
        <f>IF(J44&lt;75,,IF(J44&lt;75,,SUM(0.8465*(POWER((J44-75),1.42)))))</f>
        <v>303.8719009255697</v>
      </c>
      <c r="L44" s="8">
        <v>0</v>
      </c>
      <c r="M44" s="6">
        <f>IF(L44&lt;220,,IF(L44&lt;220,,SUM(0.14354*(POWER((L44-220),1.4)))))</f>
        <v>0</v>
      </c>
      <c r="N44" s="9">
        <v>4</v>
      </c>
      <c r="O44" s="10" t="s">
        <v>11</v>
      </c>
      <c r="P44" s="25">
        <v>29.31</v>
      </c>
      <c r="Q44" s="6">
        <f>IF((N44*60+P44)&lt;0.1,,IF((N44*60+P44)&gt;305.5,,SUM(0.08713*(POWER((305.5-(N44*60+P44)),1.85)))))</f>
        <v>66.61263183646717</v>
      </c>
      <c r="R44" s="11">
        <f>SUM(E44,G44,I44,K44,M44,Q44)</f>
        <v>1009.5774324778737</v>
      </c>
    </row>
    <row r="45" spans="1:18" ht="12.75">
      <c r="A45" s="16"/>
      <c r="B45" s="4" t="s">
        <v>81</v>
      </c>
      <c r="C45" s="21" t="s">
        <v>57</v>
      </c>
      <c r="D45" s="5">
        <v>0</v>
      </c>
      <c r="E45" s="6">
        <f>IF(D45&lt;1.5,,IF(D45&lt;1.5,,SUM(51.39*(POWER((D45-1.5),1.05)))))</f>
        <v>0</v>
      </c>
      <c r="F45" s="5">
        <v>41.38</v>
      </c>
      <c r="G45" s="6">
        <f>IF(F45&lt;10,,IF(F45&lt;10,,SUM(5.33*(POWER((F45-10),1.1)))))</f>
        <v>236.07252336527398</v>
      </c>
      <c r="H45" s="5">
        <v>10.01</v>
      </c>
      <c r="I45" s="6">
        <f>IF(H45&lt;0.1,,IF(H45&gt;11.5,,SUM(58.015*(POWER((11.5-H45),1.81)))))</f>
        <v>119.40085657435536</v>
      </c>
      <c r="J45" s="7">
        <v>0</v>
      </c>
      <c r="K45" s="6">
        <f>IF(J45&lt;75,,IF(J45&lt;75,,SUM(0.8465*(POWER((J45-75),1.42)))))</f>
        <v>0</v>
      </c>
      <c r="L45" s="8">
        <v>380</v>
      </c>
      <c r="M45" s="6">
        <f>IF(L45&lt;220,,IF(L45&lt;220,,SUM(0.14354*(POWER((L45-220),1.4)))))</f>
        <v>174.88031127249715</v>
      </c>
      <c r="N45" s="9">
        <v>3</v>
      </c>
      <c r="O45" s="10" t="s">
        <v>11</v>
      </c>
      <c r="P45" s="25">
        <v>47.38</v>
      </c>
      <c r="Q45" s="6">
        <f>IF((N45*60+P45)&lt;0.1,,IF((N45*60+P45)&gt;305.5,,SUM(0.08713*(POWER((305.5-(N45*60+P45)),1.85)))))</f>
        <v>276.5526651075079</v>
      </c>
      <c r="R45" s="11">
        <f>SUM(E45,G45,I45,K45,M45,Q45)</f>
        <v>806.9063563196344</v>
      </c>
    </row>
    <row r="46" spans="1:19" ht="12.75">
      <c r="A46" s="16"/>
      <c r="B46" s="4"/>
      <c r="C46" s="21"/>
      <c r="D46" s="5"/>
      <c r="E46" s="6"/>
      <c r="F46" s="5"/>
      <c r="G46" s="6"/>
      <c r="H46" s="5"/>
      <c r="I46" s="6"/>
      <c r="J46" s="7"/>
      <c r="K46" s="6"/>
      <c r="L46" s="8"/>
      <c r="M46" s="6"/>
      <c r="N46" s="9"/>
      <c r="O46" s="10"/>
      <c r="P46" s="25"/>
      <c r="Q46" s="6"/>
      <c r="R46" s="11">
        <f>SUM(R41:R45)-MIN(R41:R45)</f>
        <v>4825.163996321701</v>
      </c>
      <c r="S46" s="35"/>
    </row>
    <row r="47" spans="1:18" ht="12.75">
      <c r="A47" s="17"/>
      <c r="B47" s="14"/>
      <c r="C47" s="22"/>
      <c r="D47" s="15"/>
      <c r="E47" s="7"/>
      <c r="F47" s="15"/>
      <c r="G47" s="7"/>
      <c r="H47" s="15"/>
      <c r="I47" s="7"/>
      <c r="J47" s="7"/>
      <c r="K47" s="7"/>
      <c r="L47" s="14"/>
      <c r="M47" s="7"/>
      <c r="N47" s="9"/>
      <c r="O47" s="10"/>
      <c r="P47" s="26"/>
      <c r="Q47" s="7"/>
      <c r="R47" s="10"/>
    </row>
    <row r="48" spans="1:18" ht="12.75">
      <c r="A48" s="16"/>
      <c r="B48" s="4" t="s">
        <v>78</v>
      </c>
      <c r="C48" s="21" t="s">
        <v>66</v>
      </c>
      <c r="D48" s="5">
        <v>8.31</v>
      </c>
      <c r="E48" s="6">
        <f>IF(D48&lt;1.5,,IF(D48&lt;1.5,,SUM(51.39*(POWER((D48-1.5),1.05)))))</f>
        <v>385.1971677309815</v>
      </c>
      <c r="F48" s="5">
        <v>0</v>
      </c>
      <c r="G48" s="6">
        <f>IF(F48&lt;10,,IF(F48&lt;10,,SUM(5.33*(POWER((F48-10),1.1)))))</f>
        <v>0</v>
      </c>
      <c r="H48" s="5">
        <v>8.44</v>
      </c>
      <c r="I48" s="6">
        <f>IF(H48&lt;0.1,,IF(H48&gt;11.5,,SUM(58.015*(POWER((11.5-H48),1.81)))))</f>
        <v>439.23412958141415</v>
      </c>
      <c r="J48" s="7">
        <v>138</v>
      </c>
      <c r="K48" s="6">
        <f>IF(J48&lt;75,,IF(J48&lt;75,,SUM(0.8465*(POWER((J48-75),1.42)))))</f>
        <v>303.8719009255697</v>
      </c>
      <c r="L48" s="8">
        <v>0</v>
      </c>
      <c r="M48" s="6">
        <f>IF(L48&lt;220,,IF(L48&lt;220,,SUM(0.14354*(POWER((L48-220),1.4)))))</f>
        <v>0</v>
      </c>
      <c r="N48" s="9">
        <v>3</v>
      </c>
      <c r="O48" s="10" t="s">
        <v>11</v>
      </c>
      <c r="P48" s="25">
        <v>39.83</v>
      </c>
      <c r="Q48" s="6">
        <f>IF((N48*60+P48)&lt;0.1,,IF((N48*60+P48)&gt;305.5,,SUM(0.08713*(POWER((305.5-(N48*60+P48)),1.85)))))</f>
        <v>328.0204596159129</v>
      </c>
      <c r="R48" s="11">
        <f>SUM(E48,G48,I48,K48,M48,Q48)</f>
        <v>1456.323657853878</v>
      </c>
    </row>
    <row r="49" spans="1:18" ht="12.75">
      <c r="A49" s="16"/>
      <c r="B49" s="4" t="s">
        <v>67</v>
      </c>
      <c r="C49" s="21" t="s">
        <v>66</v>
      </c>
      <c r="D49" s="5">
        <v>0</v>
      </c>
      <c r="E49" s="6">
        <f>IF(D49&lt;1.5,,IF(D49&lt;1.5,,SUM(51.39*(POWER((D49-1.5),1.05)))))</f>
        <v>0</v>
      </c>
      <c r="F49" s="5">
        <v>67.65</v>
      </c>
      <c r="G49" s="6">
        <f>IF(F49&lt;10,,IF(F49&lt;10,,SUM(5.33*(POWER((F49-10),1.1)))))</f>
        <v>460.89972799435276</v>
      </c>
      <c r="H49" s="5">
        <v>8.7</v>
      </c>
      <c r="I49" s="6">
        <f>IF(H49&lt;0.1,,IF(H49&gt;11.5,,SUM(58.015*(POWER((11.5-H49),1.81)))))</f>
        <v>374.0212982170077</v>
      </c>
      <c r="J49" s="7">
        <v>0</v>
      </c>
      <c r="K49" s="6">
        <f>IF(J49&lt;75,,IF(J49&lt;75,,SUM(0.8465*(POWER((J49-75),1.42)))))</f>
        <v>0</v>
      </c>
      <c r="L49" s="8">
        <v>446</v>
      </c>
      <c r="M49" s="6">
        <f>IF(L49&lt;220,,IF(L49&lt;220,,SUM(0.14354*(POWER((L49-220),1.4)))))</f>
        <v>283.61210071663027</v>
      </c>
      <c r="N49" s="9">
        <v>3</v>
      </c>
      <c r="O49" s="10" t="s">
        <v>11</v>
      </c>
      <c r="P49" s="25">
        <v>49.37</v>
      </c>
      <c r="Q49" s="6">
        <f>IF((N49*60+P49)&lt;0.1,,IF((N49*60+P49)&gt;305.5,,SUM(0.08713*(POWER((305.5-(N49*60+P49)),1.85)))))</f>
        <v>263.6610632822183</v>
      </c>
      <c r="R49" s="11">
        <f>SUM(E49,G49,I49,K49,M49,Q49)</f>
        <v>1382.194190210209</v>
      </c>
    </row>
    <row r="50" spans="1:18" ht="12.75">
      <c r="A50" s="16" t="s">
        <v>19</v>
      </c>
      <c r="B50" s="4" t="s">
        <v>69</v>
      </c>
      <c r="C50" s="21" t="s">
        <v>66</v>
      </c>
      <c r="D50" s="5">
        <v>9.19</v>
      </c>
      <c r="E50" s="6">
        <f>IF(D50&lt;1.5,,IF(D50&lt;1.5,,SUM(51.39*(POWER((D50-1.5),1.05)))))</f>
        <v>437.62414419133796</v>
      </c>
      <c r="F50" s="5">
        <v>0</v>
      </c>
      <c r="G50" s="6">
        <f>IF(F50&lt;10,,IF(F50&lt;10,,SUM(5.33*(POWER((F50-10),1.1)))))</f>
        <v>0</v>
      </c>
      <c r="H50" s="5">
        <v>8.78</v>
      </c>
      <c r="I50" s="6">
        <f>IF(H50&lt;0.1,,IF(H50&gt;11.5,,SUM(58.015*(POWER((11.5-H50),1.81)))))</f>
        <v>354.9032798250555</v>
      </c>
      <c r="J50" s="7">
        <v>141</v>
      </c>
      <c r="K50" s="6">
        <f>IF(J50&lt;75,,IF(J50&lt;75,,SUM(0.8465*(POWER((J50-75),1.42)))))</f>
        <v>324.6230478038537</v>
      </c>
      <c r="L50" s="8">
        <v>0</v>
      </c>
      <c r="M50" s="6">
        <f>IF(L50&lt;220,,IF(L50&lt;220,,SUM(0.14354*(POWER((L50-220),1.4)))))</f>
        <v>0</v>
      </c>
      <c r="N50" s="9">
        <v>3</v>
      </c>
      <c r="O50" s="10" t="s">
        <v>11</v>
      </c>
      <c r="P50" s="25">
        <v>35.89</v>
      </c>
      <c r="Q50" s="6">
        <f>IF((N50*60+P50)&lt;0.1,,IF((N50*60+P50)&gt;305.5,,SUM(0.08713*(POWER((305.5-(N50*60+P50)),1.85)))))</f>
        <v>356.4734563777282</v>
      </c>
      <c r="R50" s="11">
        <f>SUM(E50,G50,I50,K50,M50,Q50)</f>
        <v>1473.6239281979756</v>
      </c>
    </row>
    <row r="51" spans="1:18" ht="12.75">
      <c r="A51" s="16"/>
      <c r="B51" s="4" t="s">
        <v>68</v>
      </c>
      <c r="C51" s="21" t="s">
        <v>66</v>
      </c>
      <c r="D51" s="5">
        <v>7.03</v>
      </c>
      <c r="E51" s="6">
        <f>IF(D51&lt;1.5,,IF(D51&lt;1.5,,SUM(51.39*(POWER((D51-1.5),1.05)))))</f>
        <v>309.55655551806086</v>
      </c>
      <c r="F51" s="5">
        <v>0</v>
      </c>
      <c r="G51" s="6">
        <f>IF(F51&lt;10,,IF(F51&lt;10,,SUM(5.33*(POWER((F51-10),1.1)))))</f>
        <v>0</v>
      </c>
      <c r="H51" s="5">
        <v>8.82</v>
      </c>
      <c r="I51" s="6">
        <f>IF(H51&lt;0.1,,IF(H51&gt;11.5,,SUM(58.015*(POWER((11.5-H51),1.81)))))</f>
        <v>345.51290559127295</v>
      </c>
      <c r="J51" s="7">
        <v>138</v>
      </c>
      <c r="K51" s="6">
        <f>IF(J51&lt;75,,IF(J51&lt;75,,SUM(0.8465*(POWER((J51-75),1.42)))))</f>
        <v>303.8719009255697</v>
      </c>
      <c r="L51" s="8">
        <v>0</v>
      </c>
      <c r="M51" s="6">
        <f>IF(L51&lt;220,,IF(L51&lt;220,,SUM(0.14354*(POWER((L51-220),1.4)))))</f>
        <v>0</v>
      </c>
      <c r="N51" s="9">
        <v>4</v>
      </c>
      <c r="O51" s="10" t="s">
        <v>11</v>
      </c>
      <c r="P51" s="25">
        <v>11.98</v>
      </c>
      <c r="Q51" s="6">
        <f>IF((N51*60+P51)&lt;0.1,,IF((N51*60+P51)&gt;305.5,,SUM(0.08713*(POWER((305.5-(N51*60+P51)),1.85)))))</f>
        <v>137.3796823424008</v>
      </c>
      <c r="R51" s="11">
        <f>SUM(E51,G51,I51,K51,M51,Q51)</f>
        <v>1096.3210443773044</v>
      </c>
    </row>
    <row r="52" spans="1:18" ht="12.75">
      <c r="A52" s="16"/>
      <c r="B52" s="4" t="s">
        <v>77</v>
      </c>
      <c r="C52" s="21" t="s">
        <v>66</v>
      </c>
      <c r="D52" s="5">
        <v>0</v>
      </c>
      <c r="E52" s="6">
        <f>IF(D52&lt;1.5,,IF(D52&lt;1.5,,SUM(51.39*(POWER((D52-1.5),1.05)))))</f>
        <v>0</v>
      </c>
      <c r="F52" s="5">
        <v>49.78</v>
      </c>
      <c r="G52" s="6">
        <f>IF(F52&lt;10,,IF(F52&lt;10,,SUM(5.33*(POWER((F52-10),1.1)))))</f>
        <v>306.44918147756255</v>
      </c>
      <c r="H52" s="5">
        <v>9.15</v>
      </c>
      <c r="I52" s="6">
        <f>IF(H52&lt;0.1,,IF(H52&gt;11.5,,SUM(58.015*(POWER((11.5-H52),1.81)))))</f>
        <v>272.37869029692564</v>
      </c>
      <c r="J52" s="7">
        <v>0</v>
      </c>
      <c r="K52" s="6">
        <f>IF(J52&lt;75,,IF(J52&lt;75,,SUM(0.8465*(POWER((J52-75),1.42)))))</f>
        <v>0</v>
      </c>
      <c r="L52" s="8">
        <v>424</v>
      </c>
      <c r="M52" s="6">
        <f>IF(L52&lt;220,,IF(L52&lt;220,,SUM(0.14354*(POWER((L52-220),1.4)))))</f>
        <v>245.7283000963775</v>
      </c>
      <c r="N52" s="9">
        <v>3</v>
      </c>
      <c r="O52" s="10" t="s">
        <v>11</v>
      </c>
      <c r="P52" s="25">
        <v>52.73</v>
      </c>
      <c r="Q52" s="6">
        <f>IF((N52*60+P52)&lt;0.1,,IF((N52*60+P52)&gt;305.5,,SUM(0.08713*(POWER((305.5-(N52*60+P52)),1.85)))))</f>
        <v>242.5378970409571</v>
      </c>
      <c r="R52" s="11">
        <f>SUM(E52,G52,I52,K52,M52,Q52)</f>
        <v>1067.094068911823</v>
      </c>
    </row>
    <row r="53" spans="1:19" ht="12.75">
      <c r="A53" s="16"/>
      <c r="B53" s="4"/>
      <c r="C53" s="21"/>
      <c r="D53" s="5"/>
      <c r="E53" s="6"/>
      <c r="F53" s="5"/>
      <c r="G53" s="6"/>
      <c r="H53" s="5"/>
      <c r="I53" s="6"/>
      <c r="J53" s="7"/>
      <c r="K53" s="6"/>
      <c r="L53" s="8"/>
      <c r="M53" s="6"/>
      <c r="N53" s="9"/>
      <c r="O53" s="10"/>
      <c r="P53" s="25"/>
      <c r="Q53" s="6"/>
      <c r="R53" s="11">
        <f>SUM(R48:R52)-MIN(R48:R52)</f>
        <v>5408.462820639366</v>
      </c>
      <c r="S53" s="35"/>
    </row>
    <row r="54" spans="1:18" ht="12.75">
      <c r="A54" s="17"/>
      <c r="B54" s="14"/>
      <c r="C54" s="22"/>
      <c r="D54" s="15"/>
      <c r="E54" s="7"/>
      <c r="F54" s="15"/>
      <c r="G54" s="7"/>
      <c r="H54" s="15"/>
      <c r="I54" s="7"/>
      <c r="J54" s="7"/>
      <c r="K54" s="7"/>
      <c r="L54" s="14"/>
      <c r="M54" s="7"/>
      <c r="N54" s="9"/>
      <c r="O54" s="10"/>
      <c r="P54" s="26"/>
      <c r="Q54" s="7"/>
      <c r="R54" s="10"/>
    </row>
    <row r="55" spans="1:18" ht="12.75">
      <c r="A55" s="16"/>
      <c r="B55" s="4" t="s">
        <v>72</v>
      </c>
      <c r="C55" s="21" t="s">
        <v>30</v>
      </c>
      <c r="D55" s="5">
        <v>8.3</v>
      </c>
      <c r="E55" s="6">
        <f>IF(D55&lt;1.5,,IF(D55&lt;1.5,,SUM(51.39*(POWER((D55-1.5),1.05)))))</f>
        <v>384.6032732063121</v>
      </c>
      <c r="F55" s="5">
        <v>0</v>
      </c>
      <c r="G55" s="6">
        <f>IF(F55&lt;10,,IF(F55&lt;10,,SUM(5.33*(POWER((F55-10),1.1)))))</f>
        <v>0</v>
      </c>
      <c r="H55" s="5">
        <v>8.41</v>
      </c>
      <c r="I55" s="6">
        <f>IF(H55&lt;0.1,,IF(H55&gt;11.5,,SUM(58.015*(POWER((11.5-H55),1.81)))))</f>
        <v>447.05931088091853</v>
      </c>
      <c r="J55" s="7">
        <v>135</v>
      </c>
      <c r="K55" s="6">
        <f>IF(J55&lt;75,,IF(J55&lt;75,,SUM(0.8465*(POWER((J55-75),1.42)))))</f>
        <v>283.53177583089024</v>
      </c>
      <c r="L55" s="8">
        <v>0</v>
      </c>
      <c r="M55" s="6">
        <f>IF(L55&lt;220,,IF(L55&lt;220,,SUM(0.14354*(POWER((L55-220),1.4)))))</f>
        <v>0</v>
      </c>
      <c r="N55" s="9">
        <v>3</v>
      </c>
      <c r="O55" s="10" t="s">
        <v>11</v>
      </c>
      <c r="P55" s="25">
        <v>35.19</v>
      </c>
      <c r="Q55" s="6">
        <f>IF((N55*60+P55)&lt;0.1,,IF((N55*60+P55)&gt;305.5,,SUM(0.08713*(POWER((305.5-(N55*60+P55)),1.85)))))</f>
        <v>361.64213313183933</v>
      </c>
      <c r="R55" s="11">
        <f>SUM(E55,G55,I55,K55,M55,Q55)</f>
        <v>1476.8364930499602</v>
      </c>
    </row>
    <row r="56" spans="1:18" ht="12.75">
      <c r="A56" s="16"/>
      <c r="B56" s="4" t="s">
        <v>79</v>
      </c>
      <c r="C56" s="21" t="s">
        <v>30</v>
      </c>
      <c r="D56" s="5">
        <v>0</v>
      </c>
      <c r="E56" s="6">
        <f>IF(D56&lt;1.5,,IF(D56&lt;1.5,,SUM(51.39*(POWER((D56-1.5),1.05)))))</f>
        <v>0</v>
      </c>
      <c r="F56" s="5">
        <v>54.87</v>
      </c>
      <c r="G56" s="6">
        <f>IF(F56&lt;10,,IF(F56&lt;10,,SUM(5.33*(POWER((F56-10),1.1)))))</f>
        <v>349.84758918234587</v>
      </c>
      <c r="H56" s="5">
        <v>8.48</v>
      </c>
      <c r="I56" s="6">
        <f>IF(H56&lt;0.1,,IF(H56&gt;11.5,,SUM(58.015*(POWER((11.5-H56),1.81)))))</f>
        <v>428.8968566406225</v>
      </c>
      <c r="J56" s="7">
        <v>0</v>
      </c>
      <c r="K56" s="6">
        <f>IF(J56&lt;75,,IF(J56&lt;75,,SUM(0.8465*(POWER((J56-75),1.42)))))</f>
        <v>0</v>
      </c>
      <c r="L56" s="8">
        <v>467</v>
      </c>
      <c r="M56" s="6">
        <f>IF(L56&lt;220,,IF(L56&lt;220,,SUM(0.14354*(POWER((L56-220),1.4)))))</f>
        <v>321.1801351094096</v>
      </c>
      <c r="N56" s="9">
        <v>3</v>
      </c>
      <c r="O56" s="10" t="s">
        <v>11</v>
      </c>
      <c r="P56" s="25">
        <v>21.06</v>
      </c>
      <c r="Q56" s="6">
        <f>IF((N56*60+P56)&lt;0.1,,IF((N56*60+P56)&gt;305.5,,SUM(0.08713*(POWER((305.5-(N56*60+P56)),1.85)))))</f>
        <v>473.22906542528966</v>
      </c>
      <c r="R56" s="11">
        <f>SUM(E56,G56,I56,K56,M56,Q56)</f>
        <v>1573.1536463576676</v>
      </c>
    </row>
    <row r="57" spans="1:18" ht="12.75">
      <c r="A57" s="16" t="s">
        <v>16</v>
      </c>
      <c r="B57" s="4" t="s">
        <v>71</v>
      </c>
      <c r="C57" s="21" t="s">
        <v>30</v>
      </c>
      <c r="D57" s="5">
        <v>9.4</v>
      </c>
      <c r="E57" s="6">
        <f>IF(D57&lt;1.5,,IF(D57&lt;1.5,,SUM(51.39*(POWER((D57-1.5),1.05)))))</f>
        <v>450.1808984093979</v>
      </c>
      <c r="F57" s="5">
        <v>0</v>
      </c>
      <c r="G57" s="6">
        <f>IF(F57&lt;10,,IF(F57&lt;10,,SUM(5.33*(POWER((F57-10),1.1)))))</f>
        <v>0</v>
      </c>
      <c r="H57" s="5">
        <v>8.52</v>
      </c>
      <c r="I57" s="6">
        <f>IF(H57&lt;0.1,,IF(H57&gt;11.5,,SUM(58.015*(POWER((11.5-H57),1.81)))))</f>
        <v>418.669896012461</v>
      </c>
      <c r="J57" s="7">
        <v>138</v>
      </c>
      <c r="K57" s="6">
        <f>IF(J57&lt;75,,IF(J57&lt;75,,SUM(0.8465*(POWER((J57-75),1.42)))))</f>
        <v>303.8719009255697</v>
      </c>
      <c r="L57" s="8">
        <v>0</v>
      </c>
      <c r="M57" s="6">
        <f>IF(L57&lt;220,,IF(L57&lt;220,,SUM(0.14354*(POWER((L57-220),1.4)))))</f>
        <v>0</v>
      </c>
      <c r="N57" s="9">
        <v>3</v>
      </c>
      <c r="O57" s="10" t="s">
        <v>11</v>
      </c>
      <c r="P57" s="25">
        <v>22.09</v>
      </c>
      <c r="Q57" s="6">
        <f>IF((N57*60+P57)&lt;0.1,,IF((N57*60+P57)&gt;305.5,,SUM(0.08713*(POWER((305.5-(N57*60+P57)),1.85)))))</f>
        <v>464.6312430491092</v>
      </c>
      <c r="R57" s="11">
        <f>SUM(E57,G57,I57,K57,M57,Q57)</f>
        <v>1637.3539383965376</v>
      </c>
    </row>
    <row r="58" spans="1:18" ht="12.75">
      <c r="A58" s="16"/>
      <c r="B58" s="4" t="s">
        <v>70</v>
      </c>
      <c r="C58" s="21" t="s">
        <v>30</v>
      </c>
      <c r="D58" s="5">
        <v>9.42</v>
      </c>
      <c r="E58" s="6">
        <f>IF(D58&lt;1.5,,IF(D58&lt;1.5,,SUM(51.39*(POWER((D58-1.5),1.05)))))</f>
        <v>451.37765748904434</v>
      </c>
      <c r="F58" s="5">
        <v>0</v>
      </c>
      <c r="G58" s="6">
        <f>IF(F58&lt;10,,IF(F58&lt;10,,SUM(5.33*(POWER((F58-10),1.1)))))</f>
        <v>0</v>
      </c>
      <c r="H58" s="5">
        <v>8.91</v>
      </c>
      <c r="I58" s="6">
        <f>IF(H58&lt;0.1,,IF(H58&gt;11.5,,SUM(58.015*(POWER((11.5-H58),1.81)))))</f>
        <v>324.7976434382927</v>
      </c>
      <c r="J58" s="7">
        <v>0</v>
      </c>
      <c r="K58" s="6">
        <f>IF(J58&lt;75,,IF(J58&lt;75,,SUM(0.8465*(POWER((J58-75),1.42)))))</f>
        <v>0</v>
      </c>
      <c r="L58" s="8">
        <v>421</v>
      </c>
      <c r="M58" s="6">
        <f>IF(L58&lt;220,,IF(L58&lt;220,,SUM(0.14354*(POWER((L58-220),1.4)))))</f>
        <v>240.68411180029142</v>
      </c>
      <c r="N58" s="9">
        <v>3</v>
      </c>
      <c r="O58" s="10" t="s">
        <v>11</v>
      </c>
      <c r="P58" s="25">
        <v>47.08</v>
      </c>
      <c r="Q58" s="6">
        <f>IF((N58*60+P58)&lt;0.1,,IF((N58*60+P58)&gt;305.5,,SUM(0.08713*(POWER((305.5-(N58*60+P58)),1.85)))))</f>
        <v>278.52062705658363</v>
      </c>
      <c r="R58" s="11">
        <f>SUM(E58,G58,I58,K58,M58,Q58)</f>
        <v>1295.3800397842122</v>
      </c>
    </row>
    <row r="59" spans="1:18" ht="12.75">
      <c r="A59" s="16"/>
      <c r="B59" s="4" t="s">
        <v>73</v>
      </c>
      <c r="C59" s="21" t="s">
        <v>30</v>
      </c>
      <c r="D59" s="5">
        <v>0</v>
      </c>
      <c r="E59" s="6">
        <f>IF(D59&lt;1.5,,IF(D59&lt;1.5,,SUM(51.39*(POWER((D59-1.5),1.05)))))</f>
        <v>0</v>
      </c>
      <c r="F59" s="5">
        <v>43.87</v>
      </c>
      <c r="G59" s="6">
        <f>IF(F59&lt;10,,IF(F59&lt;10,,SUM(5.33*(POWER((F59-10),1.1)))))</f>
        <v>256.75796524843713</v>
      </c>
      <c r="H59" s="5">
        <v>9.31</v>
      </c>
      <c r="I59" s="6">
        <f>IF(H59&lt;0.1,,IF(H59&gt;11.5,,SUM(58.015*(POWER((11.5-H59),1.81)))))</f>
        <v>239.74201127119983</v>
      </c>
      <c r="J59" s="7">
        <v>135</v>
      </c>
      <c r="K59" s="6">
        <f>IF(J59&lt;75,,IF(J59&lt;75,,SUM(0.8465*(POWER((J59-75),1.42)))))</f>
        <v>283.53177583089024</v>
      </c>
      <c r="L59" s="8">
        <v>0</v>
      </c>
      <c r="M59" s="6">
        <f>IF(L59&lt;220,,IF(L59&lt;220,,SUM(0.14354*(POWER((L59-220),1.4)))))</f>
        <v>0</v>
      </c>
      <c r="N59" s="9">
        <v>3</v>
      </c>
      <c r="O59" s="10" t="s">
        <v>11</v>
      </c>
      <c r="P59" s="25">
        <v>45.2</v>
      </c>
      <c r="Q59" s="6">
        <f>IF((N59*60+P59)&lt;0.1,,IF((N59*60+P59)&gt;305.5,,SUM(0.08713*(POWER((305.5-(N59*60+P59)),1.85)))))</f>
        <v>290.9989840777318</v>
      </c>
      <c r="R59" s="11">
        <f>SUM(E59,G59,I59,K59,M59,Q59)</f>
        <v>1071.030736428259</v>
      </c>
    </row>
    <row r="60" spans="1:19" ht="12.75">
      <c r="A60" s="16"/>
      <c r="B60" s="4"/>
      <c r="C60" s="21"/>
      <c r="D60" s="5"/>
      <c r="E60" s="6"/>
      <c r="F60" s="5"/>
      <c r="G60" s="6"/>
      <c r="H60" s="5"/>
      <c r="I60" s="6"/>
      <c r="J60" s="7"/>
      <c r="K60" s="6"/>
      <c r="L60" s="8"/>
      <c r="M60" s="6"/>
      <c r="N60" s="9"/>
      <c r="O60" s="10"/>
      <c r="P60" s="25"/>
      <c r="Q60" s="6"/>
      <c r="R60" s="11">
        <f>SUM(R55:R59)-MIN(R55:R59)</f>
        <v>5982.724117588378</v>
      </c>
      <c r="S60" s="35"/>
    </row>
    <row r="61" spans="1:18" ht="12.75">
      <c r="A61" s="17"/>
      <c r="B61" s="14"/>
      <c r="C61" s="22"/>
      <c r="D61" s="15"/>
      <c r="E61" s="7"/>
      <c r="F61" s="15"/>
      <c r="G61" s="7"/>
      <c r="H61" s="15"/>
      <c r="I61" s="7"/>
      <c r="J61" s="7"/>
      <c r="K61" s="7"/>
      <c r="L61" s="14"/>
      <c r="M61" s="7"/>
      <c r="N61" s="9"/>
      <c r="O61" s="10"/>
      <c r="P61" s="26"/>
      <c r="Q61" s="7"/>
      <c r="R61" s="10"/>
    </row>
    <row r="62" spans="1:18" ht="12.75">
      <c r="A62" s="16" t="s">
        <v>86</v>
      </c>
      <c r="B62" s="4" t="s">
        <v>80</v>
      </c>
      <c r="C62" s="21" t="s">
        <v>33</v>
      </c>
      <c r="D62" s="5">
        <v>7.5</v>
      </c>
      <c r="E62" s="6">
        <f>IF(D62&lt;1.5,,IF(D62&lt;1.5,,SUM(51.39*(POWER((D62-1.5),1.05)))))</f>
        <v>337.2387187059713</v>
      </c>
      <c r="F62" s="5">
        <v>0</v>
      </c>
      <c r="G62" s="6">
        <f>IF(F62&lt;10,,IF(F62&lt;10,,SUM(5.33*(POWER((F62-10),1.1)))))</f>
        <v>0</v>
      </c>
      <c r="H62" s="5">
        <v>9.39</v>
      </c>
      <c r="I62" s="6">
        <f>IF(H62&lt;0.1,,IF(H62&gt;11.5,,SUM(58.015*(POWER((11.5-H62),1.81)))))</f>
        <v>224.12563894261217</v>
      </c>
      <c r="J62" s="7">
        <v>132</v>
      </c>
      <c r="K62" s="6">
        <f>IF(J62&lt;75,,IF(J62&lt;75,,SUM(0.8465*(POWER((J62-75),1.42)))))</f>
        <v>263.6144773854014</v>
      </c>
      <c r="L62" s="8">
        <v>0</v>
      </c>
      <c r="M62" s="6">
        <f>IF(L62&lt;220,,IF(L62&lt;220,,SUM(0.14354*(POWER((L62-220),1.4)))))</f>
        <v>0</v>
      </c>
      <c r="N62" s="9"/>
      <c r="O62" s="10" t="s">
        <v>11</v>
      </c>
      <c r="P62" s="25"/>
      <c r="Q62" s="6">
        <f>IF((N62*60+P62)&lt;0.1,,IF((N62*60+P62)&gt;305.5,,SUM(0.08713*(POWER((305.5-(N62*60+P62)),1.85)))))</f>
        <v>0</v>
      </c>
      <c r="R62" s="11">
        <f>SUM(E62,G62,I62,K62,M62,Q62)</f>
        <v>824.9788350339849</v>
      </c>
    </row>
    <row r="63" spans="1:18" ht="12.75">
      <c r="A63" s="16" t="s">
        <v>86</v>
      </c>
      <c r="B63" s="4" t="s">
        <v>85</v>
      </c>
      <c r="C63" s="21" t="s">
        <v>57</v>
      </c>
      <c r="D63" s="5">
        <v>0</v>
      </c>
      <c r="E63" s="6">
        <f>IF(D63&lt;1.5,,IF(D63&lt;1.5,,SUM(51.39*(POWER((D63-1.5),1.05)))))</f>
        <v>0</v>
      </c>
      <c r="F63" s="5">
        <v>28.63</v>
      </c>
      <c r="G63" s="6">
        <f>IF(F63&lt;10,,IF(F63&lt;10,,SUM(5.33*(POWER((F63-10),1.1)))))</f>
        <v>133.03360177704727</v>
      </c>
      <c r="H63" s="5">
        <v>11.42</v>
      </c>
      <c r="I63" s="6">
        <f>IF(H63&lt;0.1,,IF(H63&gt;11.5,,SUM(58.015*(POWER((11.5-H63),1.81)))))</f>
        <v>0.5999750257403108</v>
      </c>
      <c r="J63" s="7">
        <v>0</v>
      </c>
      <c r="K63" s="6">
        <f>IF(J63&lt;75,,IF(J63&lt;75,,SUM(0.8465*(POWER((J63-75),1.42)))))</f>
        <v>0</v>
      </c>
      <c r="L63" s="8">
        <v>294</v>
      </c>
      <c r="M63" s="6">
        <f>IF(L63&lt;220,,IF(L63&lt;220,,SUM(0.14354*(POWER((L63-220),1.4)))))</f>
        <v>59.41517074491186</v>
      </c>
      <c r="N63" s="9">
        <v>4</v>
      </c>
      <c r="O63" s="10" t="s">
        <v>11</v>
      </c>
      <c r="P63" s="25">
        <v>11.66</v>
      </c>
      <c r="Q63" s="6">
        <f>IF((N63*60+P63)&lt;0.1,,IF((N63*60+P63)&gt;305.5,,SUM(0.08713*(POWER((305.5-(N63*60+P63)),1.85)))))</f>
        <v>138.90313853280034</v>
      </c>
      <c r="R63" s="11">
        <f>SUM(E63,G63,I63,K63,M63,Q63)</f>
        <v>331.9518860804998</v>
      </c>
    </row>
    <row r="64" spans="1:18" ht="12.75">
      <c r="A64" s="16"/>
      <c r="B64" s="4"/>
      <c r="C64" s="21"/>
      <c r="D64" s="5"/>
      <c r="E64" s="6">
        <f>IF(D64&lt;1.5,,IF(D64&lt;1.5,,SUM(51.39*(POWER((D64-1.5),1.05)))))</f>
        <v>0</v>
      </c>
      <c r="F64" s="5"/>
      <c r="G64" s="6">
        <f>IF(F64&lt;10,,IF(F64&lt;10,,SUM(5.33*(POWER((F64-10),1.1)))))</f>
        <v>0</v>
      </c>
      <c r="H64" s="5"/>
      <c r="I64" s="6">
        <f>IF(H64&lt;0.1,,IF(H64&gt;11.5,,SUM(58.015*(POWER((11.5-H64),1.81)))))</f>
        <v>0</v>
      </c>
      <c r="J64" s="7"/>
      <c r="K64" s="6">
        <f>IF(J64&lt;75,,IF(J64&lt;75,,SUM(0.8465*(POWER((J64-75),1.42)))))</f>
        <v>0</v>
      </c>
      <c r="L64" s="8"/>
      <c r="M64" s="6">
        <f>IF(L64&lt;220,,IF(L64&lt;220,,SUM(0.14354*(POWER((L64-220),1.4)))))</f>
        <v>0</v>
      </c>
      <c r="N64" s="9"/>
      <c r="O64" s="10" t="s">
        <v>11</v>
      </c>
      <c r="P64" s="25"/>
      <c r="Q64" s="6">
        <f>IF((N64*60+P64)&lt;0.1,,IF((N64*60+P64)&gt;305.5,,SUM(0.08713*(POWER((305.5-(N64*60+P64)),1.85)))))</f>
        <v>0</v>
      </c>
      <c r="R64" s="11">
        <f>SUM(E64,G64,I64,K64,M64,Q64)</f>
        <v>0</v>
      </c>
    </row>
    <row r="65" spans="1:18" ht="12.75">
      <c r="A65" s="16"/>
      <c r="B65" s="4"/>
      <c r="C65" s="21"/>
      <c r="D65" s="5"/>
      <c r="E65" s="6">
        <f>IF(D65&lt;1.5,,IF(D65&lt;1.5,,SUM(51.39*(POWER((D65-1.5),1.05)))))</f>
        <v>0</v>
      </c>
      <c r="F65" s="5"/>
      <c r="G65" s="6">
        <f>IF(F65&lt;10,,IF(F65&lt;10,,SUM(5.33*(POWER((F65-10),1.1)))))</f>
        <v>0</v>
      </c>
      <c r="H65" s="5"/>
      <c r="I65" s="6">
        <f>IF(H65&lt;0.1,,IF(H65&gt;11.5,,SUM(58.015*(POWER((11.5-H65),1.81)))))</f>
        <v>0</v>
      </c>
      <c r="J65" s="7"/>
      <c r="K65" s="6">
        <f>IF(J65&lt;75,,IF(J65&lt;75,,SUM(0.8465*(POWER((J65-75),1.42)))))</f>
        <v>0</v>
      </c>
      <c r="L65" s="8"/>
      <c r="M65" s="6">
        <f>IF(L65&lt;220,,IF(L65&lt;220,,SUM(0.14354*(POWER((L65-220),1.4)))))</f>
        <v>0</v>
      </c>
      <c r="N65" s="9"/>
      <c r="O65" s="10" t="s">
        <v>11</v>
      </c>
      <c r="P65" s="25"/>
      <c r="Q65" s="6">
        <f>IF((N65*60+P65)&lt;0.1,,IF((N65*60+P65)&gt;305.5,,SUM(0.08713*(POWER((305.5-(N65*60+P65)),1.85)))))</f>
        <v>0</v>
      </c>
      <c r="R65" s="11">
        <f>SUM(E65,G65,I65,K65,M65,Q65)</f>
        <v>0</v>
      </c>
    </row>
    <row r="66" spans="1:18" ht="12.75">
      <c r="A66" s="16"/>
      <c r="B66" s="4"/>
      <c r="C66" s="21"/>
      <c r="D66" s="5"/>
      <c r="E66" s="6">
        <f>IF(D66&lt;1.5,,IF(D66&lt;1.5,,SUM(51.39*(POWER((D66-1.5),1.05)))))</f>
        <v>0</v>
      </c>
      <c r="F66" s="5"/>
      <c r="G66" s="6">
        <f>IF(F66&lt;10,,IF(F66&lt;10,,SUM(5.33*(POWER((F66-10),1.1)))))</f>
        <v>0</v>
      </c>
      <c r="H66" s="5"/>
      <c r="I66" s="6">
        <f>IF(H66&lt;0.1,,IF(H66&gt;11.5,,SUM(58.015*(POWER((11.5-H66),1.81)))))</f>
        <v>0</v>
      </c>
      <c r="J66" s="7"/>
      <c r="K66" s="6">
        <f>IF(J66&lt;75,,IF(J66&lt;75,,SUM(0.8465*(POWER((J66-75),1.42)))))</f>
        <v>0</v>
      </c>
      <c r="L66" s="8"/>
      <c r="M66" s="6">
        <f>IF(L66&lt;220,,IF(L66&lt;220,,SUM(0.14354*(POWER((L66-220),1.4)))))</f>
        <v>0</v>
      </c>
      <c r="N66" s="9"/>
      <c r="O66" s="10" t="s">
        <v>11</v>
      </c>
      <c r="P66" s="25"/>
      <c r="Q66" s="6">
        <f>IF((N66*60+P66)&lt;0.1,,IF((N66*60+P66)&gt;305.5,,SUM(0.08713*(POWER((305.5-(N66*60+P66)),1.85)))))</f>
        <v>0</v>
      </c>
      <c r="R66" s="11">
        <f>SUM(E66,G66,I66,K66,M66,Q66)</f>
        <v>0</v>
      </c>
    </row>
    <row r="67" spans="1:18" ht="12.75">
      <c r="A67" s="16"/>
      <c r="B67" s="4"/>
      <c r="C67" s="21"/>
      <c r="D67" s="5"/>
      <c r="E67" s="6"/>
      <c r="F67" s="5"/>
      <c r="G67" s="6"/>
      <c r="H67" s="5"/>
      <c r="I67" s="6"/>
      <c r="J67" s="7"/>
      <c r="K67" s="6"/>
      <c r="L67" s="8"/>
      <c r="M67" s="6"/>
      <c r="N67" s="9"/>
      <c r="O67" s="10"/>
      <c r="P67" s="25"/>
      <c r="Q67" s="6"/>
      <c r="R67" s="11">
        <f>SUM(R62:R66)-MIN(R62:R66)</f>
        <v>1156.9307211144846</v>
      </c>
    </row>
    <row r="68" spans="1:10" ht="12.75">
      <c r="A68" s="12"/>
      <c r="C68" s="23"/>
      <c r="J68" s="13"/>
    </row>
    <row r="69" spans="1:10" ht="12.75">
      <c r="A69" s="12"/>
      <c r="C69" s="23"/>
      <c r="J69" s="13"/>
    </row>
    <row r="70" spans="1:10" ht="12.75">
      <c r="A70" s="12"/>
      <c r="B70" s="36" t="s">
        <v>28</v>
      </c>
      <c r="C70" s="37"/>
      <c r="D70" s="36"/>
      <c r="J70" s="13"/>
    </row>
    <row r="71" spans="1:10" ht="12.75">
      <c r="A71" s="12"/>
      <c r="B71" s="36"/>
      <c r="C71" s="37"/>
      <c r="D71" s="36"/>
      <c r="J71" s="13"/>
    </row>
    <row r="72" spans="1:10" ht="12.75">
      <c r="A72" s="44" t="s">
        <v>15</v>
      </c>
      <c r="B72" s="36" t="s">
        <v>31</v>
      </c>
      <c r="C72" s="43">
        <v>6622.485255748443</v>
      </c>
      <c r="D72" s="38"/>
      <c r="J72" s="13"/>
    </row>
    <row r="73" spans="1:10" ht="12.75">
      <c r="A73" s="44" t="s">
        <v>14</v>
      </c>
      <c r="B73" s="36" t="s">
        <v>27</v>
      </c>
      <c r="C73" s="43">
        <v>6484.139686615239</v>
      </c>
      <c r="D73" s="38"/>
      <c r="J73" s="13"/>
    </row>
    <row r="74" spans="1:10" ht="12.75">
      <c r="A74" s="12" t="s">
        <v>16</v>
      </c>
      <c r="B74" s="45" t="s">
        <v>30</v>
      </c>
      <c r="C74" s="46">
        <v>5982.724117588378</v>
      </c>
      <c r="D74" s="38"/>
      <c r="J74" s="13"/>
    </row>
    <row r="75" spans="1:10" ht="12.75">
      <c r="A75" s="12" t="s">
        <v>17</v>
      </c>
      <c r="B75" s="45" t="s">
        <v>40</v>
      </c>
      <c r="C75" s="46">
        <v>5845.631511573718</v>
      </c>
      <c r="D75" s="38"/>
      <c r="J75" s="13"/>
    </row>
    <row r="76" spans="1:10" ht="12.75">
      <c r="A76" s="12" t="s">
        <v>18</v>
      </c>
      <c r="B76" s="45" t="s">
        <v>33</v>
      </c>
      <c r="C76" s="46">
        <v>5675.8480598479</v>
      </c>
      <c r="D76" s="38"/>
      <c r="J76" s="13"/>
    </row>
    <row r="77" spans="1:10" ht="12.75">
      <c r="A77" s="12" t="s">
        <v>19</v>
      </c>
      <c r="B77" s="45" t="s">
        <v>66</v>
      </c>
      <c r="C77" s="46">
        <v>5408.462820639366</v>
      </c>
      <c r="D77" s="38"/>
      <c r="J77" s="13"/>
    </row>
    <row r="78" spans="1:10" ht="12.75">
      <c r="A78" s="12" t="s">
        <v>20</v>
      </c>
      <c r="B78" s="45" t="s">
        <v>57</v>
      </c>
      <c r="C78" s="46">
        <v>4825.163996321701</v>
      </c>
      <c r="D78" s="38"/>
      <c r="J78" s="13"/>
    </row>
    <row r="79" spans="1:10" ht="12.75">
      <c r="A79" s="12" t="s">
        <v>21</v>
      </c>
      <c r="B79" s="45" t="s">
        <v>46</v>
      </c>
      <c r="C79" s="46">
        <v>4395.452371045086</v>
      </c>
      <c r="D79" s="38"/>
      <c r="J79" s="13"/>
    </row>
    <row r="80" spans="1:10" ht="12.75">
      <c r="A80" s="12"/>
      <c r="C80" s="23"/>
      <c r="D80" s="35"/>
      <c r="J80" s="13"/>
    </row>
    <row r="81" spans="1:10" ht="12.75">
      <c r="A81" s="12"/>
      <c r="C81" s="20"/>
      <c r="J81" s="13"/>
    </row>
    <row r="82" spans="1:10" ht="12.75">
      <c r="A82" s="12"/>
      <c r="C82" s="20"/>
      <c r="J82" s="13"/>
    </row>
    <row r="83" spans="1:10" ht="12.75">
      <c r="A83" s="12"/>
      <c r="C83" s="20"/>
      <c r="J83" s="13"/>
    </row>
    <row r="84" spans="1:10" ht="12.75">
      <c r="A84" s="12"/>
      <c r="J84" s="13"/>
    </row>
    <row r="85" spans="1:10" ht="12.75">
      <c r="A85" s="12"/>
      <c r="J85" s="13"/>
    </row>
    <row r="86" spans="1:10" ht="12.75">
      <c r="A86" s="12"/>
      <c r="J86" s="13"/>
    </row>
    <row r="87" spans="1:10" ht="12.75">
      <c r="A87" s="12"/>
      <c r="J87" s="13"/>
    </row>
    <row r="88" spans="1:10" ht="12.75">
      <c r="A88" s="12"/>
      <c r="J88" s="13"/>
    </row>
    <row r="89" spans="1:10" ht="12.75">
      <c r="A89" s="12"/>
      <c r="J89" s="13"/>
    </row>
    <row r="90" spans="1:10" ht="12.75">
      <c r="A90" s="12"/>
      <c r="J90" s="13"/>
    </row>
    <row r="91" spans="1:10" ht="12.75">
      <c r="A91" s="12"/>
      <c r="J91" s="13"/>
    </row>
    <row r="92" spans="1:10" ht="12.75">
      <c r="A92" s="12"/>
      <c r="J92" s="13"/>
    </row>
    <row r="93" spans="1:10" ht="12.75">
      <c r="A93" s="12"/>
      <c r="J93" s="13"/>
    </row>
    <row r="94" spans="1:10" ht="12.75">
      <c r="A94" s="12"/>
      <c r="J94" s="13"/>
    </row>
    <row r="95" spans="1:10" ht="12.75">
      <c r="A95" s="12"/>
      <c r="J95" s="13"/>
    </row>
    <row r="96" spans="1:10" ht="12.75">
      <c r="A96" s="12"/>
      <c r="J96" s="13"/>
    </row>
    <row r="97" spans="1:10" ht="12.75">
      <c r="A97" s="12"/>
      <c r="J97" s="13"/>
    </row>
    <row r="98" spans="1:10" ht="12.75">
      <c r="A98" s="12"/>
      <c r="J98" s="13"/>
    </row>
    <row r="99" spans="1:10" ht="12.75">
      <c r="A99" s="12"/>
      <c r="J99" s="13"/>
    </row>
    <row r="100" spans="1:10" ht="12.75">
      <c r="A100" s="12"/>
      <c r="J100" s="13"/>
    </row>
    <row r="101" spans="1:10" ht="12.75">
      <c r="A101" s="12"/>
      <c r="J101" s="13"/>
    </row>
    <row r="102" spans="1:10" ht="12.75">
      <c r="A102" s="12"/>
      <c r="J102" s="13"/>
    </row>
    <row r="103" spans="1:10" ht="12.75">
      <c r="A103" s="12"/>
      <c r="J103" s="13"/>
    </row>
    <row r="104" spans="1:10" ht="12.75">
      <c r="A104" s="12"/>
      <c r="J104" s="13"/>
    </row>
    <row r="105" spans="1:10" ht="12.75">
      <c r="A105" s="12"/>
      <c r="J105" s="13"/>
    </row>
    <row r="106" spans="1:10" ht="12.75">
      <c r="A106" s="12"/>
      <c r="J106" s="13"/>
    </row>
    <row r="107" spans="1:10" ht="12.75">
      <c r="A107" s="12"/>
      <c r="J107" s="13"/>
    </row>
    <row r="108" spans="1:10" ht="12.75">
      <c r="A108" s="12"/>
      <c r="J108" s="13"/>
    </row>
    <row r="109" spans="1:10" ht="12.75">
      <c r="A109" s="12"/>
      <c r="J109" s="13"/>
    </row>
    <row r="110" spans="1:10" ht="12.75">
      <c r="A110" s="12"/>
      <c r="J110" s="13"/>
    </row>
    <row r="111" spans="1:10" ht="12.75">
      <c r="A111" s="12"/>
      <c r="J111" s="13"/>
    </row>
    <row r="112" spans="1:10" ht="12.75">
      <c r="A112" s="12"/>
      <c r="J112" s="13"/>
    </row>
    <row r="113" spans="1:10" ht="12.75">
      <c r="A113" s="12"/>
      <c r="J113" s="13"/>
    </row>
    <row r="114" spans="1:10" ht="12.75">
      <c r="A114" s="12"/>
      <c r="J114" s="13"/>
    </row>
    <row r="115" spans="1:10" ht="12.75">
      <c r="A115" s="12"/>
      <c r="J115" s="13"/>
    </row>
    <row r="116" spans="1:10" ht="12.75">
      <c r="A116" s="12"/>
      <c r="J116" s="13"/>
    </row>
    <row r="117" spans="1:10" ht="12.75">
      <c r="A117" s="12"/>
      <c r="J117" s="13"/>
    </row>
    <row r="118" spans="1:10" ht="12.75">
      <c r="A118" s="12"/>
      <c r="J118" s="13"/>
    </row>
    <row r="119" spans="1:10" ht="12.75">
      <c r="A119" s="12"/>
      <c r="J119" s="13"/>
    </row>
    <row r="120" spans="1:10" ht="12.75">
      <c r="A120" s="12"/>
      <c r="J120" s="13"/>
    </row>
    <row r="121" spans="1:10" ht="12.75">
      <c r="A121" s="12"/>
      <c r="J121" s="13"/>
    </row>
    <row r="122" spans="1:10" ht="12.75">
      <c r="A122" s="12"/>
      <c r="J122" s="13"/>
    </row>
    <row r="123" spans="1:10" ht="12.75">
      <c r="A123" s="12"/>
      <c r="J123" s="13"/>
    </row>
    <row r="124" spans="1:10" ht="12.75">
      <c r="A124" s="12"/>
      <c r="J124" s="13"/>
    </row>
    <row r="125" spans="1:10" ht="12.75">
      <c r="A125" s="12"/>
      <c r="J125" s="13"/>
    </row>
    <row r="126" spans="1:10" ht="12.75">
      <c r="A126" s="12"/>
      <c r="J126" s="13"/>
    </row>
    <row r="127" spans="1:10" ht="12.75">
      <c r="A127" s="12"/>
      <c r="J127" s="13"/>
    </row>
    <row r="128" spans="1:10" ht="12.75">
      <c r="A128" s="12"/>
      <c r="J128" s="13"/>
    </row>
    <row r="129" spans="1:10" ht="12.75">
      <c r="A129" s="12"/>
      <c r="J129" s="13"/>
    </row>
    <row r="130" spans="1:10" ht="12.75">
      <c r="A130" s="12"/>
      <c r="J130" s="13"/>
    </row>
    <row r="131" spans="1:10" ht="12.75">
      <c r="A131" s="12"/>
      <c r="J131" s="13"/>
    </row>
    <row r="132" spans="1:10" ht="12.75">
      <c r="A132" s="12"/>
      <c r="J132" s="13"/>
    </row>
    <row r="133" spans="1:10" ht="12.75">
      <c r="A133" s="12"/>
      <c r="J133" s="13"/>
    </row>
    <row r="134" spans="1:10" ht="12.75">
      <c r="A134" s="12"/>
      <c r="J134" s="13"/>
    </row>
    <row r="135" spans="1:10" ht="12.75">
      <c r="A135" s="12"/>
      <c r="J135" s="13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</sheetData>
  <sheetProtection/>
  <mergeCells count="1">
    <mergeCell ref="N5:P5"/>
  </mergeCells>
  <printOptions/>
  <pageMargins left="0.41" right="0.6" top="0.37" bottom="0.5" header="0.34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K57" sqref="K57"/>
    </sheetView>
  </sheetViews>
  <sheetFormatPr defaultColWidth="9.00390625" defaultRowHeight="12.75"/>
  <cols>
    <col min="1" max="1" width="5.875" style="13" customWidth="1"/>
    <col min="2" max="2" width="27.75390625" style="13" customWidth="1"/>
    <col min="3" max="3" width="23.625" style="13" customWidth="1"/>
    <col min="4" max="4" width="10.375" style="13" customWidth="1"/>
    <col min="5" max="5" width="10.125" style="13" customWidth="1"/>
    <col min="6" max="16384" width="9.125" style="13" customWidth="1"/>
  </cols>
  <sheetData>
    <row r="1" ht="15.75">
      <c r="B1" s="28" t="s">
        <v>13</v>
      </c>
    </row>
    <row r="4" spans="1:5" ht="15">
      <c r="A4" s="27"/>
      <c r="B4" s="14" t="s">
        <v>41</v>
      </c>
      <c r="C4" s="14" t="s">
        <v>40</v>
      </c>
      <c r="D4" s="14"/>
      <c r="E4" s="14"/>
    </row>
    <row r="5" spans="1:5" ht="15">
      <c r="A5" s="27"/>
      <c r="B5" s="14" t="s">
        <v>76</v>
      </c>
      <c r="C5" s="14" t="s">
        <v>40</v>
      </c>
      <c r="D5" s="14"/>
      <c r="E5" s="14"/>
    </row>
    <row r="6" spans="1:5" ht="15">
      <c r="A6" s="27" t="s">
        <v>15</v>
      </c>
      <c r="B6" s="14" t="s">
        <v>45</v>
      </c>
      <c r="C6" s="14" t="s">
        <v>31</v>
      </c>
      <c r="D6" s="14"/>
      <c r="E6" s="14"/>
    </row>
    <row r="7" spans="1:5" ht="15">
      <c r="A7" s="27"/>
      <c r="B7" s="14" t="s">
        <v>81</v>
      </c>
      <c r="C7" s="14" t="s">
        <v>57</v>
      </c>
      <c r="D7" s="14"/>
      <c r="E7" s="14"/>
    </row>
    <row r="8" spans="1:5" ht="15">
      <c r="A8" s="27"/>
      <c r="B8" s="14" t="s">
        <v>29</v>
      </c>
      <c r="C8" s="14" t="s">
        <v>27</v>
      </c>
      <c r="D8" s="14"/>
      <c r="E8" s="14"/>
    </row>
    <row r="9" spans="1:5" ht="15">
      <c r="A9" s="27"/>
      <c r="B9" s="14"/>
      <c r="C9" s="22"/>
      <c r="D9" s="14"/>
      <c r="E9" s="14"/>
    </row>
    <row r="10" spans="1:5" ht="15">
      <c r="A10" s="27"/>
      <c r="B10" s="14" t="s">
        <v>53</v>
      </c>
      <c r="C10" s="14" t="s">
        <v>27</v>
      </c>
      <c r="D10" s="14"/>
      <c r="E10" s="14"/>
    </row>
    <row r="11" spans="1:5" ht="15">
      <c r="A11" s="27"/>
      <c r="B11" s="14" t="s">
        <v>37</v>
      </c>
      <c r="C11" s="14" t="s">
        <v>33</v>
      </c>
      <c r="D11" s="14"/>
      <c r="E11" s="14"/>
    </row>
    <row r="12" spans="1:5" ht="15">
      <c r="A12" s="27" t="s">
        <v>14</v>
      </c>
      <c r="B12" s="14" t="s">
        <v>79</v>
      </c>
      <c r="C12" s="14" t="s">
        <v>30</v>
      </c>
      <c r="D12" s="14"/>
      <c r="E12" s="14"/>
    </row>
    <row r="13" spans="1:5" ht="15">
      <c r="A13" s="27"/>
      <c r="B13" s="14" t="s">
        <v>43</v>
      </c>
      <c r="C13" s="14" t="s">
        <v>31</v>
      </c>
      <c r="D13" s="14"/>
      <c r="E13" s="14"/>
    </row>
    <row r="14" spans="1:5" ht="15">
      <c r="A14" s="27"/>
      <c r="B14" s="14" t="s">
        <v>49</v>
      </c>
      <c r="C14" s="14" t="s">
        <v>46</v>
      </c>
      <c r="D14" s="14"/>
      <c r="E14" s="14"/>
    </row>
    <row r="15" spans="1:5" ht="15">
      <c r="A15" s="27"/>
      <c r="B15" s="14"/>
      <c r="C15" s="22"/>
      <c r="D15" s="14"/>
      <c r="E15" s="14"/>
    </row>
    <row r="16" spans="1:5" ht="15">
      <c r="A16" s="27"/>
      <c r="B16" s="14" t="s">
        <v>70</v>
      </c>
      <c r="C16" s="14" t="s">
        <v>30</v>
      </c>
      <c r="D16" s="14"/>
      <c r="E16" s="14"/>
    </row>
    <row r="17" spans="1:5" ht="15">
      <c r="A17" s="27"/>
      <c r="B17" s="14" t="s">
        <v>32</v>
      </c>
      <c r="C17" s="14" t="s">
        <v>31</v>
      </c>
      <c r="D17" s="14"/>
      <c r="E17" s="14"/>
    </row>
    <row r="18" spans="1:5" ht="15">
      <c r="A18" s="27" t="s">
        <v>16</v>
      </c>
      <c r="B18" s="14" t="s">
        <v>55</v>
      </c>
      <c r="C18" s="14" t="s">
        <v>27</v>
      </c>
      <c r="D18" s="14"/>
      <c r="E18" s="14"/>
    </row>
    <row r="19" spans="1:5" ht="15">
      <c r="A19" s="27"/>
      <c r="B19" s="14" t="s">
        <v>71</v>
      </c>
      <c r="C19" s="14" t="s">
        <v>30</v>
      </c>
      <c r="D19" s="14"/>
      <c r="E19" s="14"/>
    </row>
    <row r="20" spans="1:5" ht="15">
      <c r="A20" s="27"/>
      <c r="B20" s="14" t="s">
        <v>34</v>
      </c>
      <c r="C20" s="14" t="s">
        <v>40</v>
      </c>
      <c r="D20" s="14"/>
      <c r="E20" s="14"/>
    </row>
    <row r="21" spans="1:5" ht="15">
      <c r="A21" s="27"/>
      <c r="B21" s="14"/>
      <c r="C21" s="22"/>
      <c r="D21" s="14"/>
      <c r="E21" s="14"/>
    </row>
    <row r="22" spans="1:5" ht="15">
      <c r="A22" s="27"/>
      <c r="B22" s="14" t="s">
        <v>68</v>
      </c>
      <c r="C22" s="14" t="s">
        <v>66</v>
      </c>
      <c r="D22" s="14"/>
      <c r="E22" s="14"/>
    </row>
    <row r="23" spans="1:5" ht="15">
      <c r="A23" s="27"/>
      <c r="B23" s="14" t="s">
        <v>60</v>
      </c>
      <c r="C23" s="14" t="s">
        <v>57</v>
      </c>
      <c r="D23" s="14"/>
      <c r="E23" s="14"/>
    </row>
    <row r="24" spans="1:5" ht="15">
      <c r="A24" s="27" t="s">
        <v>17</v>
      </c>
      <c r="B24" s="14" t="s">
        <v>58</v>
      </c>
      <c r="C24" s="14" t="s">
        <v>57</v>
      </c>
      <c r="D24" s="14"/>
      <c r="E24" s="14"/>
    </row>
    <row r="25" spans="1:5" ht="15">
      <c r="A25" s="27"/>
      <c r="B25" s="14" t="s">
        <v>75</v>
      </c>
      <c r="C25" s="14" t="s">
        <v>40</v>
      </c>
      <c r="D25" s="14"/>
      <c r="E25" s="14"/>
    </row>
    <row r="26" spans="1:5" ht="15">
      <c r="A26" s="27"/>
      <c r="B26" s="14" t="s">
        <v>44</v>
      </c>
      <c r="C26" s="14" t="s">
        <v>31</v>
      </c>
      <c r="D26" s="14"/>
      <c r="E26" s="14"/>
    </row>
    <row r="27" spans="1:5" ht="15">
      <c r="A27" s="27"/>
      <c r="B27" s="14"/>
      <c r="C27" s="22"/>
      <c r="D27" s="14"/>
      <c r="E27" s="14"/>
    </row>
    <row r="28" spans="1:5" ht="15">
      <c r="A28" s="27"/>
      <c r="B28" s="14" t="s">
        <v>54</v>
      </c>
      <c r="C28" s="14" t="s">
        <v>27</v>
      </c>
      <c r="D28" s="14"/>
      <c r="E28" s="14"/>
    </row>
    <row r="29" spans="1:5" ht="15">
      <c r="A29" s="27"/>
      <c r="B29" s="14" t="s">
        <v>59</v>
      </c>
      <c r="C29" s="14" t="s">
        <v>57</v>
      </c>
      <c r="D29" s="14"/>
      <c r="E29" s="14"/>
    </row>
    <row r="30" spans="1:5" ht="15">
      <c r="A30" s="27" t="s">
        <v>18</v>
      </c>
      <c r="B30" s="14" t="s">
        <v>56</v>
      </c>
      <c r="C30" s="14" t="s">
        <v>57</v>
      </c>
      <c r="D30" s="14"/>
      <c r="E30" s="14"/>
    </row>
    <row r="31" spans="1:5" ht="15">
      <c r="A31" s="27"/>
      <c r="B31" s="14" t="s">
        <v>47</v>
      </c>
      <c r="C31" s="14" t="s">
        <v>46</v>
      </c>
      <c r="D31" s="14"/>
      <c r="E31" s="14"/>
    </row>
    <row r="32" spans="1:5" ht="15">
      <c r="A32" s="27"/>
      <c r="B32" s="14" t="s">
        <v>42</v>
      </c>
      <c r="C32" s="14" t="s">
        <v>31</v>
      </c>
      <c r="D32" s="14"/>
      <c r="E32" s="14"/>
    </row>
    <row r="33" spans="1:5" ht="15">
      <c r="A33" s="27"/>
      <c r="B33" s="14"/>
      <c r="C33" s="22"/>
      <c r="D33" s="14"/>
      <c r="E33" s="14"/>
    </row>
    <row r="34" spans="1:5" ht="15">
      <c r="A34" s="27"/>
      <c r="B34" s="14" t="s">
        <v>67</v>
      </c>
      <c r="C34" s="14" t="s">
        <v>66</v>
      </c>
      <c r="D34" s="14"/>
      <c r="E34" s="14"/>
    </row>
    <row r="35" spans="1:5" ht="15">
      <c r="A35" s="27"/>
      <c r="B35" s="14" t="s">
        <v>50</v>
      </c>
      <c r="C35" s="14" t="s">
        <v>46</v>
      </c>
      <c r="D35" s="14"/>
      <c r="E35" s="14"/>
    </row>
    <row r="36" spans="1:5" ht="15">
      <c r="A36" s="27" t="s">
        <v>19</v>
      </c>
      <c r="B36" s="14" t="s">
        <v>77</v>
      </c>
      <c r="C36" s="14" t="s">
        <v>66</v>
      </c>
      <c r="D36" s="14"/>
      <c r="E36" s="14"/>
    </row>
    <row r="37" spans="1:5" ht="15">
      <c r="A37" s="27"/>
      <c r="B37" s="14" t="s">
        <v>82</v>
      </c>
      <c r="C37" s="14" t="s">
        <v>57</v>
      </c>
      <c r="D37" s="14"/>
      <c r="E37" s="14"/>
    </row>
    <row r="38" spans="1:5" ht="15">
      <c r="A38" s="27"/>
      <c r="B38" s="14" t="s">
        <v>73</v>
      </c>
      <c r="C38" s="14" t="s">
        <v>30</v>
      </c>
      <c r="D38" s="14"/>
      <c r="E38" s="14"/>
    </row>
    <row r="39" spans="1:5" ht="15">
      <c r="A39" s="27"/>
      <c r="B39" s="14"/>
      <c r="C39" s="22"/>
      <c r="D39" s="14"/>
      <c r="E39" s="14"/>
    </row>
    <row r="40" spans="1:5" ht="15">
      <c r="A40" s="27"/>
      <c r="B40" s="14" t="s">
        <v>38</v>
      </c>
      <c r="C40" s="14" t="s">
        <v>33</v>
      </c>
      <c r="D40" s="14"/>
      <c r="E40" s="14"/>
    </row>
    <row r="41" spans="1:5" ht="15">
      <c r="A41" s="27"/>
      <c r="B41" s="14" t="s">
        <v>36</v>
      </c>
      <c r="C41" s="14" t="s">
        <v>33</v>
      </c>
      <c r="D41" s="14"/>
      <c r="E41" s="14"/>
    </row>
    <row r="42" spans="1:5" ht="15">
      <c r="A42" s="27" t="s">
        <v>20</v>
      </c>
      <c r="B42" s="14" t="s">
        <v>69</v>
      </c>
      <c r="C42" s="14" t="s">
        <v>66</v>
      </c>
      <c r="D42" s="14"/>
      <c r="E42" s="14"/>
    </row>
    <row r="43" spans="1:5" ht="15">
      <c r="A43" s="27"/>
      <c r="B43" s="14" t="s">
        <v>51</v>
      </c>
      <c r="C43" s="14" t="s">
        <v>46</v>
      </c>
      <c r="D43" s="14"/>
      <c r="E43" s="14"/>
    </row>
    <row r="44" spans="1:5" ht="15">
      <c r="A44" s="27"/>
      <c r="B44" s="14" t="s">
        <v>35</v>
      </c>
      <c r="C44" s="14" t="s">
        <v>33</v>
      </c>
      <c r="D44" s="14"/>
      <c r="E44" s="14"/>
    </row>
    <row r="45" spans="1:5" ht="15">
      <c r="A45" s="27"/>
      <c r="B45" s="14"/>
      <c r="C45" s="22"/>
      <c r="D45" s="14"/>
      <c r="E45" s="14"/>
    </row>
    <row r="46" spans="1:5" ht="15">
      <c r="A46" s="27"/>
      <c r="B46" s="14"/>
      <c r="C46" s="22"/>
      <c r="D46" s="14"/>
      <c r="E46" s="14"/>
    </row>
    <row r="47" spans="1:5" ht="15">
      <c r="A47" s="27"/>
      <c r="B47" s="14"/>
      <c r="C47" s="22"/>
      <c r="D47" s="14"/>
      <c r="E47" s="14"/>
    </row>
    <row r="48" spans="1:5" ht="15">
      <c r="A48" s="27"/>
      <c r="B48" s="14"/>
      <c r="C48" s="22"/>
      <c r="D48" s="14"/>
      <c r="E48" s="14"/>
    </row>
    <row r="49" spans="1:5" ht="15">
      <c r="A49" s="27"/>
      <c r="B49" s="14" t="s">
        <v>80</v>
      </c>
      <c r="C49" s="22" t="s">
        <v>33</v>
      </c>
      <c r="D49" s="14"/>
      <c r="E49" s="14"/>
    </row>
    <row r="50" spans="1:5" ht="15">
      <c r="A50" s="27" t="s">
        <v>21</v>
      </c>
      <c r="B50" s="14" t="s">
        <v>52</v>
      </c>
      <c r="C50" s="22" t="s">
        <v>27</v>
      </c>
      <c r="D50" s="14"/>
      <c r="E50" s="14"/>
    </row>
    <row r="51" spans="1:5" ht="15">
      <c r="A51" s="27"/>
      <c r="B51" s="14" t="s">
        <v>78</v>
      </c>
      <c r="C51" s="14" t="s">
        <v>66</v>
      </c>
      <c r="D51" s="14"/>
      <c r="E51" s="14"/>
    </row>
    <row r="52" spans="1:5" ht="15">
      <c r="A52" s="27"/>
      <c r="B52" s="14" t="s">
        <v>72</v>
      </c>
      <c r="C52" s="14" t="s">
        <v>30</v>
      </c>
      <c r="D52" s="14"/>
      <c r="E52" s="14"/>
    </row>
    <row r="53" spans="1:5" ht="15">
      <c r="A53" s="27"/>
      <c r="B53" s="14"/>
      <c r="C53" s="14"/>
      <c r="D53" s="14"/>
      <c r="E53" s="14"/>
    </row>
    <row r="54" spans="1:5" ht="15">
      <c r="A54" s="27"/>
      <c r="B54" s="14"/>
      <c r="C54" s="14"/>
      <c r="D54" s="14"/>
      <c r="E54" s="14"/>
    </row>
    <row r="55" spans="2:5" ht="12.75">
      <c r="B55" s="14" t="s">
        <v>48</v>
      </c>
      <c r="C55" s="22" t="s">
        <v>46</v>
      </c>
      <c r="D55" s="14"/>
      <c r="E55" s="14"/>
    </row>
    <row r="56" spans="1:5" ht="15">
      <c r="A56" s="27" t="s">
        <v>83</v>
      </c>
      <c r="B56" s="14" t="s">
        <v>39</v>
      </c>
      <c r="C56" s="22" t="s">
        <v>33</v>
      </c>
      <c r="D56" s="14"/>
      <c r="E56" s="14"/>
    </row>
    <row r="57" spans="1:5" ht="15">
      <c r="A57" s="27"/>
      <c r="B57" s="14" t="s">
        <v>74</v>
      </c>
      <c r="C57" s="22" t="s">
        <v>40</v>
      </c>
      <c r="D57" s="14"/>
      <c r="E57" s="14"/>
    </row>
    <row r="58" spans="1:5" ht="15">
      <c r="A58" s="27"/>
      <c r="B58" s="14"/>
      <c r="C58" s="22"/>
      <c r="D58" s="14"/>
      <c r="E58" s="14"/>
    </row>
    <row r="59" spans="1:5" ht="15">
      <c r="A59" s="27"/>
      <c r="B59" s="14"/>
      <c r="C59" s="22"/>
      <c r="D59" s="14"/>
      <c r="E59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37">
      <selection activeCell="E47" sqref="E47"/>
    </sheetView>
  </sheetViews>
  <sheetFormatPr defaultColWidth="9.00390625" defaultRowHeight="12.75"/>
  <cols>
    <col min="1" max="1" width="7.625" style="13" customWidth="1"/>
    <col min="2" max="2" width="31.625" style="13" customWidth="1"/>
    <col min="3" max="3" width="23.75390625" style="13" customWidth="1"/>
    <col min="4" max="16384" width="9.125" style="13" customWidth="1"/>
  </cols>
  <sheetData>
    <row r="1" ht="15.75">
      <c r="B1" s="28" t="s">
        <v>22</v>
      </c>
    </row>
    <row r="2" spans="1:5" ht="15">
      <c r="A2" s="27"/>
      <c r="B2" s="14" t="s">
        <v>41</v>
      </c>
      <c r="C2" s="14" t="s">
        <v>40</v>
      </c>
      <c r="D2" s="14"/>
      <c r="E2" s="14"/>
    </row>
    <row r="3" spans="1:5" ht="15">
      <c r="A3" s="27"/>
      <c r="B3" s="14" t="s">
        <v>76</v>
      </c>
      <c r="C3" s="14" t="s">
        <v>40</v>
      </c>
      <c r="D3" s="14"/>
      <c r="E3" s="14"/>
    </row>
    <row r="4" spans="1:5" ht="15">
      <c r="A4" s="27"/>
      <c r="B4" s="14" t="s">
        <v>45</v>
      </c>
      <c r="C4" s="14" t="s">
        <v>31</v>
      </c>
      <c r="D4" s="14"/>
      <c r="E4" s="14"/>
    </row>
    <row r="5" spans="1:5" ht="15">
      <c r="A5" s="27"/>
      <c r="B5" s="14" t="s">
        <v>81</v>
      </c>
      <c r="C5" s="14" t="s">
        <v>57</v>
      </c>
      <c r="D5" s="14"/>
      <c r="E5" s="14"/>
    </row>
    <row r="6" spans="1:5" ht="15">
      <c r="A6" s="27"/>
      <c r="B6" s="14" t="s">
        <v>29</v>
      </c>
      <c r="C6" s="14" t="s">
        <v>27</v>
      </c>
      <c r="D6" s="14"/>
      <c r="E6" s="14"/>
    </row>
    <row r="7" spans="1:5" ht="15">
      <c r="A7" s="27" t="s">
        <v>15</v>
      </c>
      <c r="B7" s="14" t="s">
        <v>53</v>
      </c>
      <c r="C7" s="14" t="s">
        <v>27</v>
      </c>
      <c r="D7" s="14"/>
      <c r="E7" s="14"/>
    </row>
    <row r="8" spans="1:5" ht="15">
      <c r="A8" s="27"/>
      <c r="B8" s="14" t="s">
        <v>37</v>
      </c>
      <c r="C8" s="14" t="s">
        <v>33</v>
      </c>
      <c r="D8" s="14"/>
      <c r="E8" s="14"/>
    </row>
    <row r="9" spans="1:5" ht="15">
      <c r="A9" s="27"/>
      <c r="B9" s="14" t="s">
        <v>79</v>
      </c>
      <c r="C9" s="14" t="s">
        <v>30</v>
      </c>
      <c r="D9" s="14"/>
      <c r="E9" s="14"/>
    </row>
    <row r="10" spans="1:5" ht="15">
      <c r="A10" s="27"/>
      <c r="B10" s="14" t="s">
        <v>43</v>
      </c>
      <c r="C10" s="14" t="s">
        <v>31</v>
      </c>
      <c r="D10" s="14"/>
      <c r="E10" s="14"/>
    </row>
    <row r="11" spans="1:5" ht="15">
      <c r="A11" s="27"/>
      <c r="B11" s="14" t="s">
        <v>49</v>
      </c>
      <c r="C11" s="14" t="s">
        <v>46</v>
      </c>
      <c r="D11" s="14"/>
      <c r="E11" s="14"/>
    </row>
    <row r="12" spans="1:5" ht="15">
      <c r="A12" s="27"/>
      <c r="B12" s="14"/>
      <c r="C12" s="14"/>
      <c r="D12" s="14"/>
      <c r="E12" s="14"/>
    </row>
    <row r="13" spans="1:5" ht="15">
      <c r="A13" s="27"/>
      <c r="B13" s="14" t="s">
        <v>70</v>
      </c>
      <c r="C13" s="14" t="s">
        <v>30</v>
      </c>
      <c r="D13" s="14"/>
      <c r="E13" s="14"/>
    </row>
    <row r="14" spans="1:5" ht="15">
      <c r="A14" s="27"/>
      <c r="B14" s="14" t="s">
        <v>32</v>
      </c>
      <c r="C14" s="14" t="s">
        <v>31</v>
      </c>
      <c r="D14" s="14"/>
      <c r="E14" s="14"/>
    </row>
    <row r="15" spans="1:5" ht="15">
      <c r="A15" s="27"/>
      <c r="B15" s="14" t="s">
        <v>55</v>
      </c>
      <c r="C15" s="22" t="s">
        <v>27</v>
      </c>
      <c r="D15" s="14"/>
      <c r="E15" s="14"/>
    </row>
    <row r="16" spans="1:5" ht="15">
      <c r="A16" s="27"/>
      <c r="B16" s="14" t="s">
        <v>71</v>
      </c>
      <c r="C16" s="22" t="s">
        <v>30</v>
      </c>
      <c r="D16" s="14"/>
      <c r="E16" s="14"/>
    </row>
    <row r="17" spans="1:5" ht="15">
      <c r="A17" s="27" t="s">
        <v>14</v>
      </c>
      <c r="B17" s="14" t="s">
        <v>34</v>
      </c>
      <c r="C17" s="22" t="s">
        <v>40</v>
      </c>
      <c r="D17" s="14"/>
      <c r="E17" s="14"/>
    </row>
    <row r="18" spans="1:5" ht="15">
      <c r="A18" s="27"/>
      <c r="B18" s="14" t="s">
        <v>68</v>
      </c>
      <c r="C18" s="14" t="s">
        <v>66</v>
      </c>
      <c r="D18" s="14"/>
      <c r="E18" s="14"/>
    </row>
    <row r="19" spans="1:5" ht="15">
      <c r="A19" s="27"/>
      <c r="B19" s="14" t="s">
        <v>60</v>
      </c>
      <c r="C19" s="14" t="s">
        <v>57</v>
      </c>
      <c r="D19" s="14"/>
      <c r="E19" s="14"/>
    </row>
    <row r="20" spans="1:5" ht="15">
      <c r="A20" s="27"/>
      <c r="B20" s="14" t="s">
        <v>58</v>
      </c>
      <c r="C20" s="14" t="s">
        <v>57</v>
      </c>
      <c r="D20" s="14"/>
      <c r="E20" s="14"/>
    </row>
    <row r="21" spans="1:5" ht="15">
      <c r="A21" s="27"/>
      <c r="B21" s="14" t="s">
        <v>75</v>
      </c>
      <c r="C21" s="14" t="s">
        <v>40</v>
      </c>
      <c r="D21" s="14"/>
      <c r="E21" s="14"/>
    </row>
    <row r="22" spans="1:5" ht="15">
      <c r="A22" s="27"/>
      <c r="B22" s="14" t="s">
        <v>44</v>
      </c>
      <c r="C22" s="14" t="s">
        <v>31</v>
      </c>
      <c r="D22" s="14"/>
      <c r="E22" s="14"/>
    </row>
    <row r="23" spans="1:5" ht="15">
      <c r="A23" s="27"/>
      <c r="B23" s="14"/>
      <c r="C23" s="14"/>
      <c r="D23" s="14"/>
      <c r="E23" s="14"/>
    </row>
    <row r="24" spans="1:5" ht="15">
      <c r="A24" s="27"/>
      <c r="B24" s="14" t="s">
        <v>54</v>
      </c>
      <c r="C24" s="14" t="s">
        <v>27</v>
      </c>
      <c r="D24" s="14"/>
      <c r="E24" s="14"/>
    </row>
    <row r="25" spans="1:5" ht="15">
      <c r="A25" s="27"/>
      <c r="B25" s="14" t="s">
        <v>59</v>
      </c>
      <c r="C25" s="14" t="s">
        <v>57</v>
      </c>
      <c r="D25" s="14"/>
      <c r="E25" s="14"/>
    </row>
    <row r="26" spans="1:5" ht="15">
      <c r="A26" s="27"/>
      <c r="B26" s="14" t="s">
        <v>56</v>
      </c>
      <c r="C26" s="14" t="s">
        <v>57</v>
      </c>
      <c r="D26" s="14"/>
      <c r="E26" s="14"/>
    </row>
    <row r="27" spans="1:5" ht="15">
      <c r="A27" s="27"/>
      <c r="B27" s="14" t="s">
        <v>47</v>
      </c>
      <c r="C27" s="14" t="s">
        <v>46</v>
      </c>
      <c r="D27" s="14"/>
      <c r="E27" s="14"/>
    </row>
    <row r="28" spans="1:5" ht="15">
      <c r="A28" s="27" t="s">
        <v>16</v>
      </c>
      <c r="B28" s="14" t="s">
        <v>42</v>
      </c>
      <c r="C28" s="14" t="s">
        <v>31</v>
      </c>
      <c r="D28" s="14"/>
      <c r="E28" s="14"/>
    </row>
    <row r="29" spans="1:5" ht="15">
      <c r="A29" s="27"/>
      <c r="B29" s="14" t="s">
        <v>67</v>
      </c>
      <c r="C29" s="14" t="s">
        <v>66</v>
      </c>
      <c r="D29" s="14"/>
      <c r="E29" s="14"/>
    </row>
    <row r="30" spans="1:5" ht="15">
      <c r="A30" s="27"/>
      <c r="B30" s="14" t="s">
        <v>50</v>
      </c>
      <c r="C30" s="14" t="s">
        <v>46</v>
      </c>
      <c r="D30" s="14"/>
      <c r="E30" s="14"/>
    </row>
    <row r="31" spans="1:5" ht="15">
      <c r="A31" s="27"/>
      <c r="B31" s="14" t="s">
        <v>77</v>
      </c>
      <c r="C31" s="22" t="s">
        <v>66</v>
      </c>
      <c r="D31" s="14"/>
      <c r="E31" s="14"/>
    </row>
    <row r="32" spans="1:5" ht="15">
      <c r="A32" s="27"/>
      <c r="B32" s="14" t="s">
        <v>82</v>
      </c>
      <c r="C32" s="14" t="s">
        <v>57</v>
      </c>
      <c r="D32" s="14"/>
      <c r="E32" s="14"/>
    </row>
    <row r="33" spans="1:5" ht="15">
      <c r="A33" s="27"/>
      <c r="B33" s="14" t="s">
        <v>73</v>
      </c>
      <c r="C33" s="14" t="s">
        <v>30</v>
      </c>
      <c r="D33" s="14"/>
      <c r="E33" s="14"/>
    </row>
    <row r="34" spans="1:5" ht="15">
      <c r="A34" s="27"/>
      <c r="B34" s="14" t="s">
        <v>38</v>
      </c>
      <c r="C34" s="14" t="s">
        <v>33</v>
      </c>
      <c r="D34" s="14"/>
      <c r="E34" s="14"/>
    </row>
    <row r="35" spans="1:5" ht="15">
      <c r="A35" s="27"/>
      <c r="B35" s="14"/>
      <c r="C35" s="14"/>
      <c r="D35" s="14"/>
      <c r="E35" s="14"/>
    </row>
    <row r="36" spans="1:5" ht="15">
      <c r="A36" s="27"/>
      <c r="B36" s="14" t="s">
        <v>36</v>
      </c>
      <c r="C36" s="14" t="s">
        <v>33</v>
      </c>
      <c r="D36" s="14"/>
      <c r="E36" s="14"/>
    </row>
    <row r="37" spans="1:5" ht="15">
      <c r="A37" s="27"/>
      <c r="B37" s="14" t="s">
        <v>69</v>
      </c>
      <c r="C37" s="14" t="s">
        <v>66</v>
      </c>
      <c r="D37" s="14"/>
      <c r="E37" s="14"/>
    </row>
    <row r="38" spans="1:5" ht="15">
      <c r="A38" s="27"/>
      <c r="B38" s="14" t="s">
        <v>51</v>
      </c>
      <c r="C38" s="14" t="s">
        <v>46</v>
      </c>
      <c r="D38" s="14"/>
      <c r="E38" s="14"/>
    </row>
    <row r="39" spans="1:5" ht="15">
      <c r="A39" s="27" t="s">
        <v>17</v>
      </c>
      <c r="B39" s="14" t="s">
        <v>35</v>
      </c>
      <c r="C39" s="14" t="s">
        <v>33</v>
      </c>
      <c r="D39" s="14"/>
      <c r="E39" s="14"/>
    </row>
    <row r="40" spans="1:5" ht="15">
      <c r="A40" s="27"/>
      <c r="B40" s="14" t="s">
        <v>80</v>
      </c>
      <c r="C40" s="14" t="s">
        <v>33</v>
      </c>
      <c r="D40" s="14"/>
      <c r="E40" s="14"/>
    </row>
    <row r="41" spans="1:5" ht="15">
      <c r="A41" s="27"/>
      <c r="B41" s="14" t="s">
        <v>52</v>
      </c>
      <c r="C41" s="14" t="s">
        <v>27</v>
      </c>
      <c r="D41" s="14"/>
      <c r="E41" s="14"/>
    </row>
    <row r="42" spans="1:5" ht="15">
      <c r="A42" s="27"/>
      <c r="B42" s="14" t="s">
        <v>78</v>
      </c>
      <c r="C42" s="14" t="s">
        <v>66</v>
      </c>
      <c r="D42" s="14"/>
      <c r="E42" s="14"/>
    </row>
    <row r="43" spans="1:5" ht="15">
      <c r="A43" s="27"/>
      <c r="B43" s="14" t="s">
        <v>72</v>
      </c>
      <c r="C43" s="14" t="s">
        <v>30</v>
      </c>
      <c r="D43" s="14"/>
      <c r="E43" s="14"/>
    </row>
    <row r="44" spans="2:5" ht="12.75">
      <c r="B44" s="14" t="s">
        <v>48</v>
      </c>
      <c r="C44" s="14" t="s">
        <v>46</v>
      </c>
      <c r="D44" s="14"/>
      <c r="E44" s="14"/>
    </row>
    <row r="45" spans="2:5" ht="12.75">
      <c r="B45" s="14" t="s">
        <v>39</v>
      </c>
      <c r="C45" s="14" t="s">
        <v>33</v>
      </c>
      <c r="D45" s="14"/>
      <c r="E45" s="14"/>
    </row>
    <row r="46" spans="2:5" ht="12.75">
      <c r="B46" s="14" t="s">
        <v>74</v>
      </c>
      <c r="C46" s="14" t="s">
        <v>40</v>
      </c>
      <c r="D46" s="14"/>
      <c r="E46" s="14"/>
    </row>
    <row r="47" spans="2:5" ht="12.75">
      <c r="B47" s="14"/>
      <c r="C47" s="14"/>
      <c r="D47" s="14"/>
      <c r="E47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7">
      <selection activeCell="I23" sqref="I23:J24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21.75390625" style="0" customWidth="1"/>
    <col min="4" max="4" width="8.875" style="0" customWidth="1"/>
    <col min="5" max="5" width="8.25390625" style="0" customWidth="1"/>
    <col min="6" max="6" width="8.125" style="0" customWidth="1"/>
  </cols>
  <sheetData>
    <row r="1" ht="15.75">
      <c r="B1" s="29" t="s">
        <v>23</v>
      </c>
    </row>
    <row r="4" spans="2:6" ht="12.75">
      <c r="B4" s="8" t="s">
        <v>36</v>
      </c>
      <c r="C4" s="8" t="s">
        <v>33</v>
      </c>
      <c r="D4" s="15"/>
      <c r="E4" s="8"/>
      <c r="F4" s="8"/>
    </row>
    <row r="5" spans="2:6" ht="12.75">
      <c r="B5" s="8" t="s">
        <v>39</v>
      </c>
      <c r="C5" s="8" t="s">
        <v>33</v>
      </c>
      <c r="D5" s="15"/>
      <c r="E5" s="8"/>
      <c r="F5" s="8"/>
    </row>
    <row r="6" spans="2:6" ht="12.75">
      <c r="B6" s="8" t="s">
        <v>41</v>
      </c>
      <c r="C6" s="8" t="s">
        <v>40</v>
      </c>
      <c r="D6" s="15"/>
      <c r="E6" s="8"/>
      <c r="F6" s="8"/>
    </row>
    <row r="7" spans="2:6" ht="12.75">
      <c r="B7" s="8" t="s">
        <v>74</v>
      </c>
      <c r="C7" s="8" t="s">
        <v>40</v>
      </c>
      <c r="D7" s="15"/>
      <c r="E7" s="8"/>
      <c r="F7" s="8"/>
    </row>
    <row r="8" spans="2:6" ht="12.75">
      <c r="B8" s="8" t="s">
        <v>34</v>
      </c>
      <c r="C8" s="8" t="s">
        <v>40</v>
      </c>
      <c r="D8" s="15"/>
      <c r="E8" s="8"/>
      <c r="F8" s="8"/>
    </row>
    <row r="9" spans="2:6" ht="12.75">
      <c r="B9" s="8" t="s">
        <v>32</v>
      </c>
      <c r="C9" s="8" t="s">
        <v>31</v>
      </c>
      <c r="D9" s="15"/>
      <c r="E9" s="8"/>
      <c r="F9" s="8"/>
    </row>
    <row r="10" spans="2:6" ht="12.75">
      <c r="B10" s="8" t="s">
        <v>42</v>
      </c>
      <c r="C10" s="8" t="s">
        <v>31</v>
      </c>
      <c r="D10" s="15"/>
      <c r="E10" s="8"/>
      <c r="F10" s="8"/>
    </row>
    <row r="11" spans="2:6" ht="12.75">
      <c r="B11" s="8" t="s">
        <v>43</v>
      </c>
      <c r="C11" s="8" t="s">
        <v>31</v>
      </c>
      <c r="D11" s="15"/>
      <c r="E11" s="8"/>
      <c r="F11" s="8"/>
    </row>
    <row r="12" spans="2:6" ht="12.75">
      <c r="B12" s="8" t="s">
        <v>47</v>
      </c>
      <c r="C12" s="8" t="s">
        <v>46</v>
      </c>
      <c r="D12" s="15"/>
      <c r="E12" s="8"/>
      <c r="F12" s="8"/>
    </row>
    <row r="13" spans="2:6" ht="12.75">
      <c r="B13" s="8" t="s">
        <v>49</v>
      </c>
      <c r="C13" s="8" t="s">
        <v>46</v>
      </c>
      <c r="D13" s="15"/>
      <c r="E13" s="8"/>
      <c r="F13" s="8"/>
    </row>
    <row r="14" spans="2:6" ht="12.75">
      <c r="B14" s="8" t="s">
        <v>51</v>
      </c>
      <c r="C14" s="8" t="s">
        <v>46</v>
      </c>
      <c r="D14" s="15"/>
      <c r="E14" s="8"/>
      <c r="F14" s="8"/>
    </row>
    <row r="15" spans="2:6" ht="12.75">
      <c r="B15" s="8" t="s">
        <v>52</v>
      </c>
      <c r="C15" s="8" t="s">
        <v>27</v>
      </c>
      <c r="D15" s="15"/>
      <c r="E15" s="8"/>
      <c r="F15" s="8"/>
    </row>
    <row r="16" spans="2:6" ht="12.75">
      <c r="B16" s="8" t="s">
        <v>54</v>
      </c>
      <c r="C16" s="8" t="s">
        <v>27</v>
      </c>
      <c r="D16" s="15"/>
      <c r="E16" s="8"/>
      <c r="F16" s="8"/>
    </row>
    <row r="17" spans="2:6" ht="12.75">
      <c r="B17" s="8" t="s">
        <v>29</v>
      </c>
      <c r="C17" s="8" t="s">
        <v>27</v>
      </c>
      <c r="D17" s="15"/>
      <c r="E17" s="8"/>
      <c r="F17" s="8"/>
    </row>
    <row r="18" spans="2:6" ht="12.75">
      <c r="B18" s="8" t="s">
        <v>56</v>
      </c>
      <c r="C18" s="8" t="s">
        <v>57</v>
      </c>
      <c r="D18" s="15"/>
      <c r="E18" s="8"/>
      <c r="F18" s="8"/>
    </row>
    <row r="19" spans="2:6" ht="12.75">
      <c r="B19" s="8" t="s">
        <v>59</v>
      </c>
      <c r="C19" s="8" t="s">
        <v>57</v>
      </c>
      <c r="D19" s="15"/>
      <c r="E19" s="8"/>
      <c r="F19" s="8"/>
    </row>
    <row r="20" spans="2:6" ht="12.75">
      <c r="B20" s="8" t="s">
        <v>68</v>
      </c>
      <c r="C20" s="8" t="s">
        <v>66</v>
      </c>
      <c r="D20" s="15"/>
      <c r="E20" s="8"/>
      <c r="F20" s="8"/>
    </row>
    <row r="21" spans="2:6" ht="12.75">
      <c r="B21" s="8" t="s">
        <v>69</v>
      </c>
      <c r="C21" s="8" t="s">
        <v>66</v>
      </c>
      <c r="D21" s="15"/>
      <c r="E21" s="8"/>
      <c r="F21" s="8"/>
    </row>
    <row r="22" spans="2:6" ht="12.75">
      <c r="B22" s="8" t="s">
        <v>78</v>
      </c>
      <c r="C22" s="8" t="s">
        <v>66</v>
      </c>
      <c r="D22" s="15"/>
      <c r="E22" s="8"/>
      <c r="F22" s="8"/>
    </row>
    <row r="23" spans="2:6" ht="12.75">
      <c r="B23" s="8" t="s">
        <v>70</v>
      </c>
      <c r="C23" s="8" t="s">
        <v>30</v>
      </c>
      <c r="D23" s="15"/>
      <c r="E23" s="8"/>
      <c r="F23" s="8"/>
    </row>
    <row r="24" spans="2:6" ht="12.75">
      <c r="B24" s="8" t="s">
        <v>71</v>
      </c>
      <c r="C24" s="8" t="s">
        <v>30</v>
      </c>
      <c r="D24" s="15"/>
      <c r="E24" s="8"/>
      <c r="F24" s="8"/>
    </row>
    <row r="25" spans="2:6" ht="12.75">
      <c r="B25" s="8" t="s">
        <v>72</v>
      </c>
      <c r="C25" s="8" t="s">
        <v>30</v>
      </c>
      <c r="D25" s="15"/>
      <c r="E25" s="8"/>
      <c r="F25" s="8"/>
    </row>
    <row r="26" spans="2:6" ht="12.75">
      <c r="B26" s="8" t="s">
        <v>80</v>
      </c>
      <c r="C26" s="8" t="s">
        <v>33</v>
      </c>
      <c r="D26" s="8"/>
      <c r="E26" s="8"/>
      <c r="F26" s="8"/>
    </row>
    <row r="27" spans="2:6" ht="12.75">
      <c r="B27" s="8"/>
      <c r="C27" s="8"/>
      <c r="D27" s="8"/>
      <c r="E27" s="8"/>
      <c r="F27" s="8"/>
    </row>
    <row r="28" spans="2:6" ht="12.75">
      <c r="B28" s="8"/>
      <c r="C28" s="8"/>
      <c r="D28" s="8"/>
      <c r="E28" s="8"/>
      <c r="F28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.875" style="0" customWidth="1"/>
    <col min="2" max="2" width="30.75390625" style="0" customWidth="1"/>
    <col min="3" max="3" width="22.00390625" style="0" customWidth="1"/>
  </cols>
  <sheetData>
    <row r="1" ht="15.75">
      <c r="B1" s="29" t="s">
        <v>24</v>
      </c>
    </row>
    <row r="4" spans="1:5" ht="12.75">
      <c r="A4" s="8"/>
      <c r="B4" s="14" t="s">
        <v>35</v>
      </c>
      <c r="C4" s="22" t="s">
        <v>33</v>
      </c>
      <c r="D4" s="5"/>
      <c r="E4" s="8"/>
    </row>
    <row r="5" spans="1:5" ht="12.75">
      <c r="A5" s="8"/>
      <c r="B5" s="14" t="s">
        <v>37</v>
      </c>
      <c r="C5" s="22" t="s">
        <v>33</v>
      </c>
      <c r="D5" s="5"/>
      <c r="E5" s="8"/>
    </row>
    <row r="6" spans="1:5" ht="12.75">
      <c r="A6" s="8"/>
      <c r="B6" s="14" t="s">
        <v>38</v>
      </c>
      <c r="C6" s="22" t="s">
        <v>33</v>
      </c>
      <c r="D6" s="5"/>
      <c r="E6" s="8"/>
    </row>
    <row r="7" spans="1:5" ht="12.75">
      <c r="A7" s="8"/>
      <c r="B7" s="14" t="s">
        <v>75</v>
      </c>
      <c r="C7" s="22" t="s">
        <v>40</v>
      </c>
      <c r="D7" s="5"/>
      <c r="E7" s="8"/>
    </row>
    <row r="8" spans="1:5" ht="12.75">
      <c r="A8" s="8"/>
      <c r="B8" s="14" t="s">
        <v>76</v>
      </c>
      <c r="C8" s="22" t="s">
        <v>40</v>
      </c>
      <c r="D8" s="5"/>
      <c r="E8" s="8"/>
    </row>
    <row r="9" spans="1:5" ht="12.75">
      <c r="A9" s="8"/>
      <c r="B9" s="14" t="s">
        <v>44</v>
      </c>
      <c r="C9" s="22" t="s">
        <v>31</v>
      </c>
      <c r="D9" s="5"/>
      <c r="E9" s="8"/>
    </row>
    <row r="10" spans="1:5" ht="12.75">
      <c r="A10" s="8"/>
      <c r="B10" s="14" t="s">
        <v>45</v>
      </c>
      <c r="C10" s="22" t="s">
        <v>31</v>
      </c>
      <c r="D10" s="5"/>
      <c r="E10" s="8"/>
    </row>
    <row r="11" spans="1:5" ht="12.75">
      <c r="A11" s="8"/>
      <c r="B11" s="14" t="s">
        <v>48</v>
      </c>
      <c r="C11" s="22" t="s">
        <v>46</v>
      </c>
      <c r="D11" s="5"/>
      <c r="E11" s="8"/>
    </row>
    <row r="12" spans="1:5" ht="12.75">
      <c r="A12" s="8"/>
      <c r="B12" s="14" t="s">
        <v>50</v>
      </c>
      <c r="C12" s="22" t="s">
        <v>46</v>
      </c>
      <c r="D12" s="5"/>
      <c r="E12" s="8"/>
    </row>
    <row r="13" spans="1:5" ht="12.75">
      <c r="A13" s="8"/>
      <c r="B13" s="8" t="s">
        <v>53</v>
      </c>
      <c r="C13" s="8" t="s">
        <v>27</v>
      </c>
      <c r="D13" s="8"/>
      <c r="E13" s="8"/>
    </row>
    <row r="14" spans="1:5" ht="12.75">
      <c r="A14" s="8"/>
      <c r="B14" s="8" t="s">
        <v>55</v>
      </c>
      <c r="C14" s="8" t="s">
        <v>27</v>
      </c>
      <c r="D14" s="8"/>
      <c r="E14" s="8"/>
    </row>
    <row r="15" spans="1:5" ht="12.75">
      <c r="A15" s="8"/>
      <c r="B15" s="8" t="s">
        <v>81</v>
      </c>
      <c r="C15" s="8" t="s">
        <v>57</v>
      </c>
      <c r="D15" s="8"/>
      <c r="E15" s="8"/>
    </row>
    <row r="16" spans="1:5" ht="12.75">
      <c r="A16" s="8"/>
      <c r="B16" s="8" t="s">
        <v>58</v>
      </c>
      <c r="C16" s="8" t="s">
        <v>57</v>
      </c>
      <c r="D16" s="8"/>
      <c r="E16" s="8"/>
    </row>
    <row r="17" spans="1:5" ht="12.75">
      <c r="A17" s="8"/>
      <c r="B17" s="8" t="s">
        <v>60</v>
      </c>
      <c r="C17" s="8" t="s">
        <v>57</v>
      </c>
      <c r="D17" s="8"/>
      <c r="E17" s="8"/>
    </row>
    <row r="18" spans="1:5" ht="12.75">
      <c r="A18" s="8"/>
      <c r="B18" s="8" t="s">
        <v>77</v>
      </c>
      <c r="C18" s="8" t="s">
        <v>66</v>
      </c>
      <c r="D18" s="8"/>
      <c r="E18" s="8"/>
    </row>
    <row r="19" spans="1:5" ht="12.75">
      <c r="A19" s="8"/>
      <c r="B19" s="8" t="s">
        <v>67</v>
      </c>
      <c r="C19" s="8" t="s">
        <v>66</v>
      </c>
      <c r="D19" s="8"/>
      <c r="E19" s="8"/>
    </row>
    <row r="20" spans="1:5" ht="12.75">
      <c r="A20" s="8"/>
      <c r="B20" s="8" t="s">
        <v>79</v>
      </c>
      <c r="C20" s="8" t="s">
        <v>30</v>
      </c>
      <c r="D20" s="8"/>
      <c r="E20" s="8"/>
    </row>
    <row r="21" spans="1:5" ht="12.75">
      <c r="A21" s="8"/>
      <c r="B21" s="8" t="s">
        <v>73</v>
      </c>
      <c r="C21" s="8" t="s">
        <v>30</v>
      </c>
      <c r="D21" s="8"/>
      <c r="E21" s="8"/>
    </row>
    <row r="22" spans="1:5" ht="12.75">
      <c r="A22" s="8"/>
      <c r="B22" s="14" t="s">
        <v>82</v>
      </c>
      <c r="C22" s="22" t="s">
        <v>57</v>
      </c>
      <c r="D22" s="5"/>
      <c r="E22" s="8"/>
    </row>
    <row r="23" spans="1:5" ht="12.75">
      <c r="A23" s="8"/>
      <c r="B23" s="14"/>
      <c r="C23" s="22"/>
      <c r="D23" s="5"/>
      <c r="E23" s="8"/>
    </row>
    <row r="24" spans="1:5" ht="12.75">
      <c r="A24" s="8"/>
      <c r="B24" s="14"/>
      <c r="C24" s="22"/>
      <c r="D24" s="5"/>
      <c r="E24" s="8"/>
    </row>
    <row r="25" spans="2:4" ht="12.75">
      <c r="B25" s="1"/>
      <c r="C25" s="30"/>
      <c r="D25" s="31"/>
    </row>
    <row r="26" spans="2:4" ht="12.75">
      <c r="B26" s="1"/>
      <c r="C26" s="30"/>
      <c r="D26" s="31"/>
    </row>
    <row r="27" spans="2:4" ht="12.75">
      <c r="B27" s="1"/>
      <c r="C27" s="30"/>
      <c r="D27" s="31"/>
    </row>
    <row r="28" spans="2:4" ht="12.75">
      <c r="B28" s="1"/>
      <c r="C28" s="30"/>
      <c r="D28" s="31"/>
    </row>
    <row r="29" spans="2:4" ht="12.75">
      <c r="B29" s="1"/>
      <c r="C29" s="30"/>
      <c r="D29" s="31"/>
    </row>
    <row r="30" spans="2:4" ht="12.75">
      <c r="B30" s="1"/>
      <c r="C30" s="30"/>
      <c r="D30" s="3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3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2.75390625" style="0" customWidth="1"/>
    <col min="2" max="2" width="20.00390625" style="0" customWidth="1"/>
    <col min="3" max="3" width="19.625" style="0" customWidth="1"/>
  </cols>
  <sheetData>
    <row r="1" ht="15.75">
      <c r="B1" s="29" t="s">
        <v>25</v>
      </c>
    </row>
    <row r="3" spans="4:7" ht="12.75">
      <c r="D3" s="39" t="s">
        <v>61</v>
      </c>
      <c r="E3" s="39" t="s">
        <v>62</v>
      </c>
      <c r="F3" s="39" t="s">
        <v>63</v>
      </c>
      <c r="G3" s="39" t="s">
        <v>64</v>
      </c>
    </row>
    <row r="4" spans="2:8" ht="12.75">
      <c r="B4" s="14" t="s">
        <v>38</v>
      </c>
      <c r="C4" s="22" t="s">
        <v>33</v>
      </c>
      <c r="D4" s="8"/>
      <c r="E4" s="8"/>
      <c r="F4" s="8"/>
      <c r="G4" s="8"/>
      <c r="H4" s="8"/>
    </row>
    <row r="5" spans="2:8" ht="12.75">
      <c r="B5" s="14" t="s">
        <v>39</v>
      </c>
      <c r="C5" s="22" t="s">
        <v>33</v>
      </c>
      <c r="D5" s="8"/>
      <c r="E5" s="8"/>
      <c r="F5" s="8"/>
      <c r="G5" s="8"/>
      <c r="H5" s="8"/>
    </row>
    <row r="6" spans="2:8" ht="12.75">
      <c r="B6" s="14" t="s">
        <v>74</v>
      </c>
      <c r="C6" s="22" t="s">
        <v>40</v>
      </c>
      <c r="D6" s="8"/>
      <c r="E6" s="8"/>
      <c r="F6" s="8"/>
      <c r="G6" s="8"/>
      <c r="H6" s="8"/>
    </row>
    <row r="7" spans="2:8" ht="12.75">
      <c r="B7" s="14" t="s">
        <v>75</v>
      </c>
      <c r="C7" s="22" t="s">
        <v>40</v>
      </c>
      <c r="D7" s="8"/>
      <c r="E7" s="8"/>
      <c r="F7" s="8"/>
      <c r="G7" s="8"/>
      <c r="H7" s="8"/>
    </row>
    <row r="8" spans="2:8" ht="12.75">
      <c r="B8" s="14" t="s">
        <v>76</v>
      </c>
      <c r="C8" s="22" t="s">
        <v>40</v>
      </c>
      <c r="D8" s="8"/>
      <c r="E8" s="8"/>
      <c r="F8" s="8"/>
      <c r="G8" s="8"/>
      <c r="H8" s="8"/>
    </row>
    <row r="9" spans="2:8" ht="12.75">
      <c r="B9" s="14" t="s">
        <v>42</v>
      </c>
      <c r="C9" s="22" t="s">
        <v>31</v>
      </c>
      <c r="D9" s="8"/>
      <c r="E9" s="8"/>
      <c r="F9" s="8"/>
      <c r="G9" s="8"/>
      <c r="H9" s="8"/>
    </row>
    <row r="10" spans="2:8" ht="12.75">
      <c r="B10" s="14" t="s">
        <v>44</v>
      </c>
      <c r="C10" s="22" t="s">
        <v>31</v>
      </c>
      <c r="D10" s="8"/>
      <c r="E10" s="8"/>
      <c r="F10" s="8"/>
      <c r="G10" s="8"/>
      <c r="H10" s="8"/>
    </row>
    <row r="11" spans="2:8" ht="12.75">
      <c r="B11" s="14" t="s">
        <v>45</v>
      </c>
      <c r="C11" s="22" t="s">
        <v>31</v>
      </c>
      <c r="D11" s="8"/>
      <c r="E11" s="8"/>
      <c r="F11" s="8"/>
      <c r="G11" s="8"/>
      <c r="H11" s="8"/>
    </row>
    <row r="12" spans="2:8" ht="12.75">
      <c r="B12" s="14" t="s">
        <v>49</v>
      </c>
      <c r="C12" s="22" t="s">
        <v>46</v>
      </c>
      <c r="D12" s="8"/>
      <c r="E12" s="8"/>
      <c r="F12" s="8"/>
      <c r="G12" s="8"/>
      <c r="H12" s="8"/>
    </row>
    <row r="13" spans="2:8" ht="12.75">
      <c r="B13" s="14" t="s">
        <v>50</v>
      </c>
      <c r="C13" s="22" t="s">
        <v>46</v>
      </c>
      <c r="D13" s="8"/>
      <c r="E13" s="8"/>
      <c r="F13" s="8"/>
      <c r="G13" s="8"/>
      <c r="H13" s="8"/>
    </row>
    <row r="14" spans="2:8" ht="12.75">
      <c r="B14" s="14" t="s">
        <v>51</v>
      </c>
      <c r="C14" s="22" t="s">
        <v>46</v>
      </c>
      <c r="D14" s="8"/>
      <c r="E14" s="8"/>
      <c r="F14" s="8"/>
      <c r="G14" s="8"/>
      <c r="H14" s="8"/>
    </row>
    <row r="15" spans="2:8" ht="12.75">
      <c r="B15" s="14" t="s">
        <v>52</v>
      </c>
      <c r="C15" s="22" t="s">
        <v>27</v>
      </c>
      <c r="D15" s="8"/>
      <c r="E15" s="8"/>
      <c r="F15" s="8"/>
      <c r="G15" s="8"/>
      <c r="H15" s="8"/>
    </row>
    <row r="16" spans="2:8" ht="12.75">
      <c r="B16" s="14" t="s">
        <v>29</v>
      </c>
      <c r="C16" s="22" t="s">
        <v>27</v>
      </c>
      <c r="D16" s="8"/>
      <c r="E16" s="8"/>
      <c r="F16" s="8"/>
      <c r="G16" s="8"/>
      <c r="H16" s="8"/>
    </row>
    <row r="17" spans="2:8" ht="12.75">
      <c r="B17" s="8" t="s">
        <v>81</v>
      </c>
      <c r="C17" s="8" t="s">
        <v>57</v>
      </c>
      <c r="D17" s="8"/>
      <c r="E17" s="8"/>
      <c r="F17" s="8"/>
      <c r="G17" s="8"/>
      <c r="H17" s="8"/>
    </row>
    <row r="18" spans="2:8" ht="12.75">
      <c r="B18" s="8" t="s">
        <v>59</v>
      </c>
      <c r="C18" s="8" t="s">
        <v>57</v>
      </c>
      <c r="D18" s="8"/>
      <c r="E18" s="8"/>
      <c r="F18" s="8"/>
      <c r="G18" s="8"/>
      <c r="H18" s="8"/>
    </row>
    <row r="19" spans="2:8" ht="12.75">
      <c r="B19" s="8" t="s">
        <v>60</v>
      </c>
      <c r="C19" s="8" t="s">
        <v>57</v>
      </c>
      <c r="D19" s="8"/>
      <c r="E19" s="8"/>
      <c r="F19" s="8"/>
      <c r="G19" s="8"/>
      <c r="H19" s="8"/>
    </row>
    <row r="20" spans="2:8" ht="12.75">
      <c r="B20" s="8" t="s">
        <v>77</v>
      </c>
      <c r="C20" s="8" t="s">
        <v>66</v>
      </c>
      <c r="D20" s="8"/>
      <c r="E20" s="8"/>
      <c r="F20" s="8"/>
      <c r="G20" s="8"/>
      <c r="H20" s="8"/>
    </row>
    <row r="21" spans="2:8" ht="12.75">
      <c r="B21" s="8" t="s">
        <v>67</v>
      </c>
      <c r="C21" s="8" t="s">
        <v>66</v>
      </c>
      <c r="D21" s="8"/>
      <c r="E21" s="8"/>
      <c r="F21" s="8"/>
      <c r="G21" s="8"/>
      <c r="H21" s="8"/>
    </row>
    <row r="22" spans="2:8" ht="12.75">
      <c r="B22" s="8" t="s">
        <v>70</v>
      </c>
      <c r="C22" s="8" t="s">
        <v>30</v>
      </c>
      <c r="D22" s="8"/>
      <c r="E22" s="8"/>
      <c r="F22" s="8"/>
      <c r="G22" s="8"/>
      <c r="H22" s="8"/>
    </row>
    <row r="23" spans="2:8" ht="12.75">
      <c r="B23" s="8" t="s">
        <v>79</v>
      </c>
      <c r="C23" s="8" t="s">
        <v>30</v>
      </c>
      <c r="D23" s="8"/>
      <c r="E23" s="8"/>
      <c r="F23" s="8"/>
      <c r="G23" s="8"/>
      <c r="H23" s="8"/>
    </row>
    <row r="24" spans="2:8" ht="12.75">
      <c r="B24" s="8" t="s">
        <v>82</v>
      </c>
      <c r="C24" s="8" t="s">
        <v>57</v>
      </c>
      <c r="D24" s="8"/>
      <c r="E24" s="8"/>
      <c r="F24" s="8"/>
      <c r="G24" s="8"/>
      <c r="H24" s="8"/>
    </row>
    <row r="25" spans="2:8" ht="12.75">
      <c r="B25" s="8"/>
      <c r="C25" s="8"/>
      <c r="D25" s="8"/>
      <c r="E25" s="8"/>
      <c r="F25" s="8"/>
      <c r="G25" s="8"/>
      <c r="H25" s="8"/>
    </row>
    <row r="26" spans="2:8" ht="12.75">
      <c r="B26" s="8"/>
      <c r="C26" s="8"/>
      <c r="D26" s="8"/>
      <c r="E26" s="8"/>
      <c r="F26" s="8"/>
      <c r="G26" s="8"/>
      <c r="H26" s="8"/>
    </row>
    <row r="27" spans="2:8" ht="12.75">
      <c r="B27" s="8"/>
      <c r="C27" s="8"/>
      <c r="D27" s="8"/>
      <c r="E27" s="8"/>
      <c r="F27" s="8"/>
      <c r="G27" s="8"/>
      <c r="H27" s="8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8"/>
      <c r="C29" s="8"/>
      <c r="D29" s="8"/>
      <c r="E29" s="8"/>
      <c r="F29" s="8"/>
      <c r="G29" s="8"/>
      <c r="H29" s="8"/>
    </row>
    <row r="30" spans="2:8" ht="12.75">
      <c r="B30" s="8"/>
      <c r="C30" s="8"/>
      <c r="D30" s="8"/>
      <c r="E30" s="8"/>
      <c r="F30" s="8"/>
      <c r="G30" s="8"/>
      <c r="H30" s="8"/>
    </row>
    <row r="31" ht="12.75">
      <c r="D31" s="32"/>
    </row>
    <row r="32" ht="12.75">
      <c r="D32" s="32"/>
    </row>
    <row r="33" ht="12.75">
      <c r="D33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28">
      <selection activeCell="G45" sqref="G45"/>
    </sheetView>
  </sheetViews>
  <sheetFormatPr defaultColWidth="9.00390625" defaultRowHeight="12.75"/>
  <cols>
    <col min="1" max="1" width="19.375" style="0" customWidth="1"/>
    <col min="2" max="2" width="21.00390625" style="0" customWidth="1"/>
    <col min="3" max="3" width="6.125" style="0" customWidth="1"/>
    <col min="4" max="4" width="5.75390625" style="0" customWidth="1"/>
    <col min="5" max="5" width="5.875" style="0" customWidth="1"/>
    <col min="6" max="7" width="6.00390625" style="0" customWidth="1"/>
    <col min="8" max="8" width="5.625" style="0" customWidth="1"/>
    <col min="9" max="9" width="5.75390625" style="0" customWidth="1"/>
    <col min="10" max="10" width="6.125" style="0" customWidth="1"/>
    <col min="11" max="11" width="6.625" style="0" customWidth="1"/>
    <col min="12" max="12" width="6.125" style="0" customWidth="1"/>
    <col min="13" max="13" width="5.875" style="0" customWidth="1"/>
    <col min="14" max="14" width="5.75390625" style="0" customWidth="1"/>
    <col min="15" max="15" width="5.125" style="0" customWidth="1"/>
    <col min="16" max="16" width="5.625" style="0" customWidth="1"/>
    <col min="17" max="17" width="5.25390625" style="0" customWidth="1"/>
  </cols>
  <sheetData>
    <row r="1" ht="15.75">
      <c r="A1" s="29" t="s">
        <v>26</v>
      </c>
    </row>
    <row r="2" spans="1:17" ht="15.75">
      <c r="A2" s="29"/>
      <c r="C2" s="12">
        <v>120</v>
      </c>
      <c r="D2" s="12">
        <v>123</v>
      </c>
      <c r="E2" s="12">
        <v>126</v>
      </c>
      <c r="F2" s="12">
        <v>129</v>
      </c>
      <c r="G2" s="12">
        <v>131</v>
      </c>
      <c r="H2" s="12">
        <v>134</v>
      </c>
      <c r="I2" s="12">
        <v>137</v>
      </c>
      <c r="J2" s="12">
        <v>140</v>
      </c>
      <c r="K2" s="12">
        <v>143</v>
      </c>
      <c r="L2" s="12">
        <v>146</v>
      </c>
      <c r="M2" s="12">
        <v>149</v>
      </c>
      <c r="N2" s="12">
        <v>152</v>
      </c>
      <c r="O2" s="12">
        <v>155</v>
      </c>
      <c r="P2" s="12">
        <v>158</v>
      </c>
      <c r="Q2" s="12">
        <v>161</v>
      </c>
    </row>
    <row r="3" spans="1:17" ht="12.75">
      <c r="A3" s="14" t="s">
        <v>68</v>
      </c>
      <c r="B3" s="22" t="s">
        <v>66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14" t="s">
        <v>69</v>
      </c>
      <c r="B4" s="22" t="s">
        <v>66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4" t="s">
        <v>78</v>
      </c>
      <c r="B5" s="22" t="s">
        <v>66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4" t="s">
        <v>35</v>
      </c>
      <c r="B6" s="22" t="s">
        <v>33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4" t="s">
        <v>36</v>
      </c>
      <c r="B7" s="22" t="s">
        <v>33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4" t="s">
        <v>37</v>
      </c>
      <c r="B8" s="22" t="s">
        <v>33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4" t="s">
        <v>80</v>
      </c>
      <c r="B9" s="22" t="s">
        <v>33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4" t="s">
        <v>32</v>
      </c>
      <c r="B10" s="22" t="s">
        <v>31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4" t="s">
        <v>43</v>
      </c>
      <c r="B11" s="22" t="s">
        <v>31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4" t="s">
        <v>41</v>
      </c>
      <c r="B12" s="22" t="s">
        <v>40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14" t="s">
        <v>34</v>
      </c>
      <c r="B13" s="22" t="s">
        <v>40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 t="s">
        <v>47</v>
      </c>
      <c r="B14" s="8" t="s">
        <v>46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 t="s">
        <v>48</v>
      </c>
      <c r="B15" s="8" t="s">
        <v>46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 t="s">
        <v>56</v>
      </c>
      <c r="B16" s="8" t="s">
        <v>57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 t="s">
        <v>58</v>
      </c>
      <c r="B17" s="8" t="s">
        <v>57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 t="s">
        <v>71</v>
      </c>
      <c r="B18" s="8" t="s">
        <v>30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 t="s">
        <v>72</v>
      </c>
      <c r="B19" s="8" t="s">
        <v>30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8" t="s">
        <v>73</v>
      </c>
      <c r="B20" s="8" t="s">
        <v>30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14" t="s">
        <v>53</v>
      </c>
      <c r="B21" s="22" t="s">
        <v>27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8" t="s">
        <v>54</v>
      </c>
      <c r="B22" s="8" t="s">
        <v>27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14" t="s">
        <v>55</v>
      </c>
      <c r="B23" s="22" t="s">
        <v>27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14"/>
      <c r="B24" s="22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14"/>
      <c r="B25" s="22"/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14"/>
      <c r="B26" s="22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14"/>
      <c r="B27" s="22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14"/>
      <c r="B28" s="22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14"/>
      <c r="B29" s="22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ht="12.75">
      <c r="A30" t="s">
        <v>65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:C10"/>
    </sheetView>
  </sheetViews>
  <sheetFormatPr defaultColWidth="9.00390625" defaultRowHeight="12.75"/>
  <cols>
    <col min="1" max="1" width="7.375" style="33" customWidth="1"/>
    <col min="2" max="2" width="26.75390625" style="33" customWidth="1"/>
    <col min="3" max="16384" width="9.125" style="33" customWidth="1"/>
  </cols>
  <sheetData>
    <row r="1" ht="15.75">
      <c r="B1" s="29" t="s">
        <v>28</v>
      </c>
    </row>
    <row r="3" spans="1:3" ht="15">
      <c r="A3" s="33" t="s">
        <v>15</v>
      </c>
      <c r="B3" s="33" t="s">
        <v>31</v>
      </c>
      <c r="C3" s="34">
        <f>závod!R25</f>
        <v>6622.485255748443</v>
      </c>
    </row>
    <row r="4" spans="1:3" ht="15">
      <c r="A4" s="33" t="s">
        <v>14</v>
      </c>
      <c r="B4" s="33" t="s">
        <v>27</v>
      </c>
      <c r="C4" s="34">
        <f>závod!R39</f>
        <v>6484.139686615239</v>
      </c>
    </row>
    <row r="5" spans="1:3" ht="15">
      <c r="A5" s="33" t="s">
        <v>16</v>
      </c>
      <c r="B5" s="33" t="s">
        <v>30</v>
      </c>
      <c r="C5" s="34">
        <f>závod!R60</f>
        <v>5982.724117588378</v>
      </c>
    </row>
    <row r="6" spans="1:3" ht="15">
      <c r="A6" s="33" t="s">
        <v>17</v>
      </c>
      <c r="B6" s="33" t="s">
        <v>40</v>
      </c>
      <c r="C6" s="34">
        <f>závod!R18</f>
        <v>5845.631511573718</v>
      </c>
    </row>
    <row r="7" spans="1:3" ht="15">
      <c r="A7" s="33" t="s">
        <v>18</v>
      </c>
      <c r="B7" s="33" t="s">
        <v>33</v>
      </c>
      <c r="C7" s="34">
        <f>závod!R11</f>
        <v>5675.8480598479</v>
      </c>
    </row>
    <row r="8" spans="1:3" ht="15">
      <c r="A8" s="33" t="s">
        <v>19</v>
      </c>
      <c r="B8" s="33" t="s">
        <v>66</v>
      </c>
      <c r="C8" s="34">
        <f>závod!R53</f>
        <v>5408.462820639366</v>
      </c>
    </row>
    <row r="9" spans="1:3" ht="15">
      <c r="A9" s="33" t="s">
        <v>20</v>
      </c>
      <c r="B9" s="33" t="s">
        <v>57</v>
      </c>
      <c r="C9" s="34">
        <f>závod!R46</f>
        <v>4825.163996321701</v>
      </c>
    </row>
    <row r="10" spans="1:3" ht="15">
      <c r="A10" s="33" t="s">
        <v>21</v>
      </c>
      <c r="B10" s="33" t="s">
        <v>46</v>
      </c>
      <c r="C10" s="34">
        <f>závod!R32</f>
        <v>4395.452371045086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učitel</cp:lastModifiedBy>
  <cp:lastPrinted>2014-10-02T10:56:52Z</cp:lastPrinted>
  <dcterms:created xsi:type="dcterms:W3CDTF">2007-05-25T07:12:57Z</dcterms:created>
  <dcterms:modified xsi:type="dcterms:W3CDTF">2014-10-02T15:24:35Z</dcterms:modified>
  <cp:category/>
  <cp:version/>
  <cp:contentType/>
  <cp:contentStatus/>
</cp:coreProperties>
</file>