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závod" sheetId="1" r:id="rId1"/>
    <sheet name="60 m" sheetId="2" r:id="rId2"/>
    <sheet name="10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</sheets>
  <definedNames/>
  <calcPr fullCalcOnLoad="1"/>
</workbook>
</file>

<file path=xl/sharedStrings.xml><?xml version="1.0" encoding="utf-8"?>
<sst xmlns="http://schemas.openxmlformats.org/spreadsheetml/2006/main" count="505" uniqueCount="85">
  <si>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</si>
  <si>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</si>
  <si>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</si>
  <si>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</si>
  <si>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</si>
  <si>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</si>
  <si>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</si>
  <si>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</si>
  <si>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</si>
  <si>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</si>
  <si>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</si>
  <si>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</si>
  <si>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Starší žáci - okresní kolo atletického čtyřboje ZŠ</t>
  </si>
  <si>
    <t>60 m chlapci</t>
  </si>
  <si>
    <t>2.</t>
  </si>
  <si>
    <t>1.</t>
  </si>
  <si>
    <t>3.</t>
  </si>
  <si>
    <t>4.</t>
  </si>
  <si>
    <t>5.</t>
  </si>
  <si>
    <t>6.</t>
  </si>
  <si>
    <t>7.</t>
  </si>
  <si>
    <t>8.</t>
  </si>
  <si>
    <t>1000 m chlapci</t>
  </si>
  <si>
    <t>Koule 4 kg chlapci</t>
  </si>
  <si>
    <t>Míček chlapci</t>
  </si>
  <si>
    <t>Dálka chlapci</t>
  </si>
  <si>
    <t>Výška chlapci</t>
  </si>
  <si>
    <t>Základní výška 125 cm, zvyšování po 3 cm, závodník má maximálně 9 pokusů v průběhu soutěže!!!</t>
  </si>
  <si>
    <t>Mígl Lukáš</t>
  </si>
  <si>
    <t>Drábek Jiří</t>
  </si>
  <si>
    <t>Slovanka Česká Lípa</t>
  </si>
  <si>
    <t>U Lesa Nový Bor</t>
  </si>
  <si>
    <t>Arnold Ondřej</t>
  </si>
  <si>
    <t>Pořadí družstev starších žáků</t>
  </si>
  <si>
    <t>6. 5. 2014 Jablonné v Podještědí</t>
  </si>
  <si>
    <t>Starší žáci- okresní kolo atletického čtyřboje ZŠ</t>
  </si>
  <si>
    <t>U lesa Nový Bor</t>
  </si>
  <si>
    <t>Kařízek Kryštof</t>
  </si>
  <si>
    <t>Kosina Matouš</t>
  </si>
  <si>
    <t>Brož Daniel</t>
  </si>
  <si>
    <t>Koten david</t>
  </si>
  <si>
    <t>Náměstí Nový Bor</t>
  </si>
  <si>
    <t>Ullrich Jakub</t>
  </si>
  <si>
    <t>Růžek Mikuláš</t>
  </si>
  <si>
    <t>Galek Daniel</t>
  </si>
  <si>
    <t>Vo Toan Nguyen Huj</t>
  </si>
  <si>
    <t>Plachý Dominik</t>
  </si>
  <si>
    <t>Pauzr Matěj</t>
  </si>
  <si>
    <t>Špičák Česká Lípa</t>
  </si>
  <si>
    <t>Stoja David</t>
  </si>
  <si>
    <t>Matoušek Jiří</t>
  </si>
  <si>
    <t>Velek Jan</t>
  </si>
  <si>
    <t>Stráž pod Ralskem</t>
  </si>
  <si>
    <t>Marek Daniel</t>
  </si>
  <si>
    <t>Svatoš Petr</t>
  </si>
  <si>
    <t>Šerý Michal</t>
  </si>
  <si>
    <t>Plíšek Michal</t>
  </si>
  <si>
    <t>Stolařík Miroslav</t>
  </si>
  <si>
    <t>Tyršova Česká Lípa</t>
  </si>
  <si>
    <t>Dvořák Miroslav</t>
  </si>
  <si>
    <t>Penkov Daniel</t>
  </si>
  <si>
    <t>Živnůstka Jaroslav</t>
  </si>
  <si>
    <t>Skřápek Robin</t>
  </si>
  <si>
    <t>Veselý Daniel</t>
  </si>
  <si>
    <t>Lada Česká Lípa</t>
  </si>
  <si>
    <t>Širlo Roman</t>
  </si>
  <si>
    <t>Rázek Jakub</t>
  </si>
  <si>
    <t>Honzík Tomáš</t>
  </si>
  <si>
    <t>Rataj Jakub</t>
  </si>
  <si>
    <t>Pavlíček Jan</t>
  </si>
  <si>
    <t>Jablonné v Podj.</t>
  </si>
  <si>
    <t>Pejřimovský Zdeněk</t>
  </si>
  <si>
    <t>Němeček Oldřich</t>
  </si>
  <si>
    <t>Tregner Jakub</t>
  </si>
  <si>
    <t>Janúšek Pavel</t>
  </si>
  <si>
    <t>Zimmermann Denis</t>
  </si>
  <si>
    <t>Tichý Roman</t>
  </si>
  <si>
    <t>Brejška Jan</t>
  </si>
  <si>
    <t>Hylmar Jiří, 99</t>
  </si>
  <si>
    <t>SK ZŠ Jablonné v Podj</t>
  </si>
  <si>
    <t>Hylmar Jiří</t>
  </si>
  <si>
    <t>SK ZŠ Jablonné v Podj.</t>
  </si>
  <si>
    <t>Kolář Jan</t>
  </si>
  <si>
    <t>Denis Zimmermann</t>
  </si>
  <si>
    <t>Koten David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</si>
</sst>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2">
      <pane xSplit="1" ySplit="6" topLeftCell="B62" activePane="bottomRight" state="frozen"/>
      <selection pane="topLeft" activeCell="A2" sqref="A2"/>
      <selection pane="topRight" activeCell="B2" sqref="B2"/>
      <selection pane="bottomLeft" activeCell="A7" sqref="A7"/>
      <selection pane="bottomRight" activeCell="G75" sqref="G75"/>
    </sheetView>
  </sheetViews>
  <sheetFormatPr defaultColWidth="9.00390625" defaultRowHeight="12.75"/>
  <cols>
    <col min="1" max="1" width="7.75390625" style="0" customWidth="1"/>
    <col min="2" max="2" width="19.125" style="0" customWidth="1"/>
    <col min="3" max="3" width="22.25390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7.125" style="24" customWidth="1"/>
    <col min="17" max="17" width="5.625" style="0" customWidth="1"/>
    <col min="18" max="18" width="11.00390625" style="0" customWidth="1"/>
  </cols>
  <sheetData>
    <row r="1" ht="23.25">
      <c r="A1" s="19" t="s">
        <v>12</v>
      </c>
    </row>
    <row r="2" ht="23.25">
      <c r="A2" s="19" t="s">
        <v>35</v>
      </c>
    </row>
    <row r="4" ht="15.75">
      <c r="A4" s="18" t="s">
        <v>34</v>
      </c>
    </row>
    <row r="6" spans="20:23" ht="12.75">
      <c r="T6" s="1"/>
      <c r="U6" s="1"/>
      <c r="V6" s="1"/>
      <c r="W6" s="1"/>
    </row>
    <row r="7" spans="1:23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4</v>
      </c>
      <c r="H7" s="2" t="s">
        <v>6</v>
      </c>
      <c r="I7" s="2" t="s">
        <v>4</v>
      </c>
      <c r="J7" s="2" t="s">
        <v>7</v>
      </c>
      <c r="K7" s="2" t="s">
        <v>4</v>
      </c>
      <c r="L7" s="2" t="s">
        <v>8</v>
      </c>
      <c r="M7" s="2" t="s">
        <v>4</v>
      </c>
      <c r="N7" s="39" t="s">
        <v>9</v>
      </c>
      <c r="O7" s="40"/>
      <c r="P7" s="41"/>
      <c r="Q7" s="2" t="s">
        <v>4</v>
      </c>
      <c r="R7" s="2" t="s">
        <v>10</v>
      </c>
      <c r="T7" s="3"/>
      <c r="U7" s="3"/>
      <c r="V7" s="3"/>
      <c r="W7" s="3"/>
    </row>
    <row r="8" spans="1:23" ht="12.75">
      <c r="A8" s="16"/>
      <c r="B8" s="4" t="s">
        <v>32</v>
      </c>
      <c r="C8" s="21" t="s">
        <v>36</v>
      </c>
      <c r="D8" s="5">
        <v>9.85</v>
      </c>
      <c r="E8" s="6">
        <f>IF(D8&lt;1.5,,IF(D8&lt;1.5,,SUM(51.39*(POWER((D8-1.5),1.05)))))</f>
        <v>477.1439449795244</v>
      </c>
      <c r="F8" s="5">
        <v>0</v>
      </c>
      <c r="G8" s="6">
        <f>IF(F8&lt;10,,IF(F8&lt;10,,SUM(5.33*(POWER((F8-10),1.1)))))</f>
        <v>0</v>
      </c>
      <c r="H8" s="5">
        <v>8.66</v>
      </c>
      <c r="I8" s="6">
        <f>IF(H8&lt;0.1,,IF(H8&gt;11.5,,SUM(58.015*(POWER((11.5-H8),1.81)))))</f>
        <v>383.7483242945985</v>
      </c>
      <c r="J8" s="7">
        <v>164</v>
      </c>
      <c r="K8" s="6">
        <f>IF(J8&lt;75,,IF(J8&lt;75,,SUM(0.8465*(POWER((J8-75),1.42)))))</f>
        <v>496.31885232213443</v>
      </c>
      <c r="L8" s="8">
        <v>0</v>
      </c>
      <c r="M8" s="6">
        <f>IF(L8&lt;220,,IF(L8&lt;220,,SUM(0.14354*(POWER((L8-220),1.4)))))</f>
        <v>0</v>
      </c>
      <c r="N8" s="9">
        <v>2</v>
      </c>
      <c r="O8" s="10" t="s">
        <v>11</v>
      </c>
      <c r="P8" s="25">
        <v>59.98</v>
      </c>
      <c r="Q8" s="6">
        <f>IF((N8*60+P8)&lt;0.1,,IF((N8*60+P8)&gt;305.5,,SUM(0.08713*(POWER((305.5-(N8*60+P8)),1.85)))))</f>
        <v>664.9463946427124</v>
      </c>
      <c r="R8" s="11">
        <f>SUM(E8,G8,I8,K8,M8,Q8)</f>
        <v>2022.1575162389697</v>
      </c>
      <c r="T8" s="3"/>
      <c r="U8" s="1"/>
      <c r="V8" s="1"/>
      <c r="W8" s="1"/>
    </row>
    <row r="9" spans="1:23" ht="12.75">
      <c r="A9" s="16"/>
      <c r="B9" s="4" t="s">
        <v>84</v>
      </c>
      <c r="C9" s="21" t="s">
        <v>36</v>
      </c>
      <c r="D9" s="5">
        <v>0</v>
      </c>
      <c r="E9" s="6">
        <f>IF(D9&lt;1.5,,IF(D9&lt;1.5,,SUM(51.39*(POWER((D9-1.5),1.05)))))</f>
        <v>0</v>
      </c>
      <c r="F9" s="5">
        <v>59.05</v>
      </c>
      <c r="G9" s="6">
        <f>IF(F9&lt;10,,IF(F9&lt;10,,SUM(5.33*(POWER((F9-10),1.1)))))</f>
        <v>385.86032158181416</v>
      </c>
      <c r="H9" s="5">
        <v>8.39</v>
      </c>
      <c r="I9" s="6">
        <f>IF(H9&lt;0.1,,IF(H9&gt;11.5,,SUM(58.015*(POWER((11.5-H9),1.81)))))</f>
        <v>452.3104282231302</v>
      </c>
      <c r="J9" s="7">
        <v>149</v>
      </c>
      <c r="K9" s="6">
        <f>IF(J9&lt;75,,IF(J9&lt;75,,SUM(0.8465*(POWER((J9-75),1.42)))))</f>
        <v>381.887993523698</v>
      </c>
      <c r="L9" s="8">
        <v>0</v>
      </c>
      <c r="M9" s="6">
        <f>IF(L9&lt;220,,IF(L9&lt;220,,SUM(0.14354*(POWER((L9-220),1.4)))))</f>
        <v>0</v>
      </c>
      <c r="N9" s="9">
        <v>3</v>
      </c>
      <c r="O9" s="10" t="s">
        <v>11</v>
      </c>
      <c r="P9" s="25">
        <v>26.82</v>
      </c>
      <c r="Q9" s="6">
        <f>IF((N9*60+P9)&lt;0.1,,IF((N9*60+P9)&gt;305.5,,SUM(0.08713*(POWER((305.5-(N9*60+P9)),1.85)))))</f>
        <v>426.08046645924964</v>
      </c>
      <c r="R9" s="11">
        <f>SUM(E9,G9,I9,K9,M9,Q9)</f>
        <v>1646.139209787892</v>
      </c>
      <c r="T9" s="3"/>
      <c r="U9" s="1"/>
      <c r="V9" s="1"/>
      <c r="W9" s="1"/>
    </row>
    <row r="10" spans="1:23" ht="12.75">
      <c r="A10" s="16"/>
      <c r="B10" s="4" t="s">
        <v>37</v>
      </c>
      <c r="C10" s="21" t="s">
        <v>36</v>
      </c>
      <c r="D10" s="5">
        <v>10.38</v>
      </c>
      <c r="E10" s="6">
        <f>IF(D10&lt;1.5,,IF(D10&lt;1.5,,SUM(51.39*(POWER((D10-1.5),1.05)))))</f>
        <v>508.9934946692916</v>
      </c>
      <c r="F10" s="5">
        <v>0</v>
      </c>
      <c r="G10" s="6">
        <f>IF(F10&lt;10,,IF(F10&lt;10,,SUM(5.33*(POWER((F10-10),1.1)))))</f>
        <v>0</v>
      </c>
      <c r="H10" s="5">
        <v>7.97</v>
      </c>
      <c r="I10" s="6">
        <f>IF(H10&lt;0.1,,IF(H10&gt;11.5,,SUM(58.015*(POWER((11.5-H10),1.81)))))</f>
        <v>568.8693214461435</v>
      </c>
      <c r="J10" s="7">
        <v>0</v>
      </c>
      <c r="K10" s="6">
        <f>IF(J10&lt;75,,IF(J10&lt;75,,SUM(0.8465*(POWER((J10-75),1.42)))))</f>
        <v>0</v>
      </c>
      <c r="L10" s="8">
        <v>474</v>
      </c>
      <c r="M10" s="6">
        <f>IF(L10&lt;220,,IF(L10&lt;220,,SUM(0.14354*(POWER((L10-220),1.4)))))</f>
        <v>333.9951382876429</v>
      </c>
      <c r="N10" s="9">
        <v>3</v>
      </c>
      <c r="O10" s="10" t="s">
        <v>11</v>
      </c>
      <c r="P10" s="25">
        <v>38.22</v>
      </c>
      <c r="Q10" s="6">
        <f>IF((N10*60+P10)&lt;0.1,,IF((N10*60+P10)&gt;305.5,,SUM(0.08713*(POWER((305.5-(N10*60+P10)),1.85)))))</f>
        <v>339.5157912194899</v>
      </c>
      <c r="R10" s="11">
        <f>SUM(E10,G10,I10,K10,M10,Q10)</f>
        <v>1751.373745622568</v>
      </c>
      <c r="T10" s="3"/>
      <c r="U10" s="1"/>
      <c r="V10" s="1"/>
      <c r="W10" s="1"/>
    </row>
    <row r="11" spans="1:23" ht="12.75">
      <c r="A11" s="16"/>
      <c r="B11" s="4" t="s">
        <v>38</v>
      </c>
      <c r="C11" s="21" t="s">
        <v>36</v>
      </c>
      <c r="D11" s="5">
        <v>10.1</v>
      </c>
      <c r="E11" s="6">
        <f>IF(D11&lt;1.5,,IF(D11&lt;1.5,,SUM(51.39*(POWER((D11-1.5),1.05)))))</f>
        <v>492.155101826262</v>
      </c>
      <c r="F11" s="5">
        <v>0</v>
      </c>
      <c r="G11" s="6">
        <f>IF(F11&lt;10,,IF(F11&lt;10,,SUM(5.33*(POWER((F11-10),1.1)))))</f>
        <v>0</v>
      </c>
      <c r="H11" s="5">
        <v>8.61</v>
      </c>
      <c r="I11" s="6">
        <f>IF(H11&lt;0.1,,IF(H11&gt;11.5,,SUM(58.015*(POWER((11.5-H11),1.81)))))</f>
        <v>396.06402070898076</v>
      </c>
      <c r="J11" s="7"/>
      <c r="K11" s="6">
        <f>IF(J11&lt;75,,IF(J11&lt;75,,SUM(0.8465*(POWER((J11-75),1.42)))))</f>
        <v>0</v>
      </c>
      <c r="L11" s="8">
        <v>446</v>
      </c>
      <c r="M11" s="6">
        <f>IF(L11&lt;220,,IF(L11&lt;220,,SUM(0.14354*(POWER((L11-220),1.4)))))</f>
        <v>283.61210071663027</v>
      </c>
      <c r="N11" s="9">
        <v>3</v>
      </c>
      <c r="O11" s="10" t="s">
        <v>11</v>
      </c>
      <c r="P11" s="25">
        <v>20.95</v>
      </c>
      <c r="Q11" s="6">
        <f>IF((N11*60+P11)&lt;0.1,,IF((N11*60+P11)&gt;305.5,,SUM(0.08713*(POWER((305.5-(N11*60+P11)),1.85)))))</f>
        <v>474.15155891265374</v>
      </c>
      <c r="R11" s="11">
        <f>SUM(E11,G11,I11,K11,M11,Q11)</f>
        <v>1645.9827821645267</v>
      </c>
      <c r="T11" s="3"/>
      <c r="U11" s="1"/>
      <c r="V11" s="1"/>
      <c r="W11" s="1"/>
    </row>
    <row r="12" spans="1:23" ht="12.75">
      <c r="A12" s="16"/>
      <c r="B12" s="4" t="s">
        <v>39</v>
      </c>
      <c r="C12" s="21" t="s">
        <v>36</v>
      </c>
      <c r="D12" s="5">
        <v>0</v>
      </c>
      <c r="E12" s="6">
        <f>IF(D12&lt;1.5,,IF(D12&lt;1.5,,SUM(51.39*(POWER((D12-1.5),1.05)))))</f>
        <v>0</v>
      </c>
      <c r="F12" s="5">
        <v>48.12</v>
      </c>
      <c r="G12" s="6">
        <f>IF(F12&lt;10,,IF(F12&lt;10,,SUM(5.33*(POWER((F12-10),1.1)))))</f>
        <v>292.4121339648319</v>
      </c>
      <c r="H12" s="5">
        <v>8.11</v>
      </c>
      <c r="I12" s="6">
        <f>IF(H12&lt;0.1,,IF(H12&gt;11.5,,SUM(58.015*(POWER((11.5-H12),1.81)))))</f>
        <v>528.6907966176287</v>
      </c>
      <c r="J12" s="7">
        <v>0</v>
      </c>
      <c r="K12" s="6">
        <f>IF(J12&lt;75,,IF(J12&lt;75,,SUM(0.8465*(POWER((J12-75),1.42)))))</f>
        <v>0</v>
      </c>
      <c r="L12" s="8">
        <v>438</v>
      </c>
      <c r="M12" s="6">
        <f>IF(L12&lt;220,,IF(L12&lt;220,,SUM(0.14354*(POWER((L12-220),1.4)))))</f>
        <v>269.6572076092714</v>
      </c>
      <c r="N12" s="9">
        <v>3</v>
      </c>
      <c r="O12" s="10" t="s">
        <v>11</v>
      </c>
      <c r="P12" s="25">
        <v>39.08</v>
      </c>
      <c r="Q12" s="6">
        <f>IF((N12*60+P12)&lt;0.1,,IF((N12*60+P12)&gt;305.5,,SUM(0.08713*(POWER((305.5-(N12*60+P12)),1.85)))))</f>
        <v>333.3527933610298</v>
      </c>
      <c r="R12" s="11">
        <f>SUM(E12,G12,I12,K12,M12,Q12)</f>
        <v>1424.112931552762</v>
      </c>
      <c r="T12" s="3"/>
      <c r="U12" s="1"/>
      <c r="V12" s="1"/>
      <c r="W12" s="1"/>
    </row>
    <row r="13" spans="1:23" ht="12.75">
      <c r="A13" s="16"/>
      <c r="B13" s="4"/>
      <c r="C13" s="21"/>
      <c r="D13" s="5"/>
      <c r="E13" s="6"/>
      <c r="F13" s="5"/>
      <c r="G13" s="6"/>
      <c r="H13" s="5"/>
      <c r="I13" s="6"/>
      <c r="J13" s="7"/>
      <c r="K13" s="6"/>
      <c r="L13" s="8"/>
      <c r="M13" s="6"/>
      <c r="N13" s="9"/>
      <c r="O13" s="10"/>
      <c r="P13" s="25"/>
      <c r="Q13" s="6"/>
      <c r="R13" s="11">
        <f>R8+R9+R10+R11</f>
        <v>7065.653253813956</v>
      </c>
      <c r="T13" s="1"/>
      <c r="U13" s="1"/>
      <c r="V13" s="1"/>
      <c r="W13" s="1"/>
    </row>
    <row r="14" spans="1:23" ht="12.75">
      <c r="A14" s="17"/>
      <c r="B14" s="14"/>
      <c r="C14" s="22"/>
      <c r="D14" s="15"/>
      <c r="E14" s="7"/>
      <c r="F14" s="15"/>
      <c r="G14" s="7"/>
      <c r="H14" s="15"/>
      <c r="I14" s="7"/>
      <c r="J14" s="7"/>
      <c r="K14" s="7"/>
      <c r="L14" s="14"/>
      <c r="M14" s="7"/>
      <c r="N14" s="9"/>
      <c r="O14" s="10"/>
      <c r="P14" s="26"/>
      <c r="Q14" s="7"/>
      <c r="R14" s="10"/>
      <c r="T14" s="1"/>
      <c r="U14" s="1"/>
      <c r="V14" s="1"/>
      <c r="W14" s="1"/>
    </row>
    <row r="15" spans="1:18" ht="12.75">
      <c r="A15" s="16"/>
      <c r="B15" s="4" t="s">
        <v>44</v>
      </c>
      <c r="C15" s="21" t="s">
        <v>41</v>
      </c>
      <c r="D15" s="5">
        <v>9.94</v>
      </c>
      <c r="E15" s="6">
        <f>IF(D15&lt;1.5,,IF(D15&lt;1.5,,SUM(51.39*(POWER((D15-1.5),1.05)))))</f>
        <v>482.545407443553</v>
      </c>
      <c r="F15" s="5">
        <v>0</v>
      </c>
      <c r="G15" s="6">
        <f>IF(F15&lt;10,,IF(F15&lt;10,,SUM(5.33*(POWER((F15-10),1.1)))))</f>
        <v>0</v>
      </c>
      <c r="H15" s="5">
        <v>7.95</v>
      </c>
      <c r="I15" s="6">
        <f>IF(H15&lt;0.1,,IF(H15&gt;11.5,,SUM(58.015*(POWER((11.5-H15),1.81)))))</f>
        <v>574.7164335503503</v>
      </c>
      <c r="J15" s="7">
        <v>161</v>
      </c>
      <c r="K15" s="6">
        <f>IF(J15&lt;75,,IF(J15&lt;75,,SUM(0.8465*(POWER((J15-75),1.42)))))</f>
        <v>472.7317407301511</v>
      </c>
      <c r="L15" s="8">
        <v>0</v>
      </c>
      <c r="M15" s="6">
        <f>IF(L15&lt;220,,IF(L15&lt;220,,SUM(0.14354*(POWER((L15-220),1.4)))))</f>
        <v>0</v>
      </c>
      <c r="N15" s="9">
        <v>3</v>
      </c>
      <c r="O15" s="10" t="s">
        <v>11</v>
      </c>
      <c r="P15" s="25">
        <v>28.18</v>
      </c>
      <c r="Q15" s="6">
        <f>IF((N15*60+P15)&lt;0.1,,IF((N15*60+P15)&gt;305.5,,SUM(0.08713*(POWER((305.5-(N15*60+P15)),1.85)))))</f>
        <v>415.2805580891167</v>
      </c>
      <c r="R15" s="11">
        <f>SUM(E15,G15,I15,K15,M15,Q15)</f>
        <v>1945.2741398131711</v>
      </c>
    </row>
    <row r="16" spans="1:18" ht="12.75">
      <c r="A16" s="16"/>
      <c r="B16" s="4" t="s">
        <v>43</v>
      </c>
      <c r="C16" s="21" t="s">
        <v>41</v>
      </c>
      <c r="D16" s="5">
        <v>0</v>
      </c>
      <c r="E16" s="6">
        <f>IF(D16&lt;1.5,,IF(D16&lt;1.5,,SUM(51.39*(POWER((D16-1.5),1.05)))))</f>
        <v>0</v>
      </c>
      <c r="F16" s="5">
        <v>60.23</v>
      </c>
      <c r="G16" s="6">
        <f>IF(F16&lt;10,,IF(F16&lt;10,,SUM(5.33*(POWER((F16-10),1.1)))))</f>
        <v>396.0834580559916</v>
      </c>
      <c r="H16" s="5">
        <v>8.31</v>
      </c>
      <c r="I16" s="6">
        <f>IF(H16&lt;0.1,,IF(H16&gt;11.5,,SUM(58.015*(POWER((11.5-H16),1.81)))))</f>
        <v>473.5888106842195</v>
      </c>
      <c r="J16" s="7">
        <v>128</v>
      </c>
      <c r="K16" s="6">
        <f>IF(J16&lt;75,,IF(J16&lt;75,,SUM(0.8465*(POWER((J16-75),1.42)))))</f>
        <v>237.73805060717456</v>
      </c>
      <c r="L16" s="8">
        <v>0</v>
      </c>
      <c r="M16" s="6">
        <f>IF(L16&lt;220,,IF(L16&lt;220,,SUM(0.14354*(POWER((L16-220),1.4)))))</f>
        <v>0</v>
      </c>
      <c r="N16" s="9">
        <v>3</v>
      </c>
      <c r="O16" s="10" t="s">
        <v>11</v>
      </c>
      <c r="P16" s="25">
        <v>30.07</v>
      </c>
      <c r="Q16" s="6">
        <f>IF((N16*60+P16)&lt;0.1,,IF((N16*60+P16)&gt;305.5,,SUM(0.08713*(POWER((305.5-(N16*60+P16)),1.85)))))</f>
        <v>400.4836801363771</v>
      </c>
      <c r="R16" s="11">
        <f>SUM(E16,G16,I16,K16,M16,Q16)</f>
        <v>1507.8939994837629</v>
      </c>
    </row>
    <row r="17" spans="1:18" ht="12.75">
      <c r="A17" s="16"/>
      <c r="B17" s="4" t="s">
        <v>42</v>
      </c>
      <c r="C17" s="21" t="s">
        <v>41</v>
      </c>
      <c r="D17" s="5">
        <v>8.13</v>
      </c>
      <c r="E17" s="6">
        <f>IF(D17&lt;1.5,,IF(D17&lt;1.5,,SUM(51.39*(POWER((D17-1.5),1.05)))))</f>
        <v>374.51379775338927</v>
      </c>
      <c r="F17" s="5">
        <v>0</v>
      </c>
      <c r="G17" s="6">
        <f>IF(F17&lt;10,,IF(F17&lt;10,,SUM(5.33*(POWER((F17-10),1.1)))))</f>
        <v>0</v>
      </c>
      <c r="H17" s="5">
        <v>8.85</v>
      </c>
      <c r="I17" s="6">
        <f>IF(H17&lt;0.1,,IF(H17&gt;11.5,,SUM(58.015*(POWER((11.5-H17),1.81)))))</f>
        <v>338.54416150658153</v>
      </c>
      <c r="J17" s="7">
        <v>0</v>
      </c>
      <c r="K17" s="6">
        <f>IF(J17&lt;75,,IF(J17&lt;75,,SUM(0.8465*(POWER((J17-75),1.42)))))</f>
        <v>0</v>
      </c>
      <c r="L17" s="8">
        <v>458</v>
      </c>
      <c r="M17" s="6">
        <f>IF(L17&lt;220,,IF(L17&lt;220,,SUM(0.14354*(POWER((L17-220),1.4)))))</f>
        <v>304.91632849251397</v>
      </c>
      <c r="N17" s="9">
        <v>3</v>
      </c>
      <c r="O17" s="10" t="s">
        <v>11</v>
      </c>
      <c r="P17" s="25">
        <v>28.33</v>
      </c>
      <c r="Q17" s="6">
        <f>IF((N17*60+P17)&lt;0.1,,IF((N17*60+P17)&gt;305.5,,SUM(0.08713*(POWER((305.5-(N17*60+P17)),1.85)))))</f>
        <v>414.09719536590654</v>
      </c>
      <c r="R17" s="11">
        <f>SUM(E17,G17,I17,K17,M17,Q17)</f>
        <v>1432.0714831183914</v>
      </c>
    </row>
    <row r="18" spans="1:18" ht="12.75">
      <c r="A18" s="16"/>
      <c r="B18" s="4" t="s">
        <v>45</v>
      </c>
      <c r="C18" s="21" t="s">
        <v>41</v>
      </c>
      <c r="D18" s="5">
        <v>0</v>
      </c>
      <c r="E18" s="6">
        <f>IF(D18&lt;1.5,,IF(D18&lt;1.5,,SUM(51.39*(POWER((D18-1.5),1.05)))))</f>
        <v>0</v>
      </c>
      <c r="F18" s="5">
        <v>50.81</v>
      </c>
      <c r="G18" s="6">
        <f>IF(F18&lt;10,,IF(F18&lt;10,,SUM(5.33*(POWER((F18-10),1.1)))))</f>
        <v>315.1885724904239</v>
      </c>
      <c r="H18" s="5">
        <v>8.67</v>
      </c>
      <c r="I18" s="6">
        <f>IF(H18&lt;0.1,,IF(H18&gt;11.5,,SUM(58.015*(POWER((11.5-H18),1.81)))))</f>
        <v>381.3060928535063</v>
      </c>
      <c r="J18" s="7">
        <v>0</v>
      </c>
      <c r="K18" s="6">
        <f>IF(J18&lt;75,,IF(J18&lt;75,,SUM(0.8465*(POWER((J18-75),1.42)))))</f>
        <v>0</v>
      </c>
      <c r="L18" s="8">
        <v>467</v>
      </c>
      <c r="M18" s="6">
        <f>IF(L18&lt;220,,IF(L18&lt;220,,SUM(0.14354*(POWER((L18-220),1.4)))))</f>
        <v>321.1801351094096</v>
      </c>
      <c r="N18" s="9">
        <v>3</v>
      </c>
      <c r="O18" s="10" t="s">
        <v>11</v>
      </c>
      <c r="P18" s="25">
        <v>34.19</v>
      </c>
      <c r="Q18" s="6">
        <f>IF((N18*60+P18)&lt;0.1,,IF((N18*60+P18)&gt;305.5,,SUM(0.08713*(POWER((305.5-(N18*60+P18)),1.85)))))</f>
        <v>369.0852148467616</v>
      </c>
      <c r="R18" s="11">
        <f>SUM(E18,G18,I18,K18,M18,Q18)</f>
        <v>1386.7600153001013</v>
      </c>
    </row>
    <row r="19" spans="1:18" ht="12.75">
      <c r="A19" s="16"/>
      <c r="B19" s="4"/>
      <c r="C19" s="21"/>
      <c r="D19" s="5">
        <v>0</v>
      </c>
      <c r="E19" s="6">
        <f>IF(D19&lt;1.5,,IF(D19&lt;1.5,,SUM(51.39*(POWER((D19-1.5),1.05)))))</f>
        <v>0</v>
      </c>
      <c r="F19" s="5"/>
      <c r="G19" s="6">
        <f>IF(F19&lt;10,,IF(F19&lt;10,,SUM(5.33*(POWER((F19-10),1.1)))))</f>
        <v>0</v>
      </c>
      <c r="H19" s="5"/>
      <c r="I19" s="6">
        <f>IF(H19&lt;0.1,,IF(H19&gt;11.5,,SUM(58.015*(POWER((11.5-H19),1.81)))))</f>
        <v>0</v>
      </c>
      <c r="J19" s="7">
        <v>0</v>
      </c>
      <c r="K19" s="6">
        <f>IF(J19&lt;75,,IF(J19&lt;75,,SUM(0.8465*(POWER((J19-75),1.42)))))</f>
        <v>0</v>
      </c>
      <c r="L19" s="8"/>
      <c r="M19" s="6">
        <f>IF(L19&lt;220,,IF(L19&lt;220,,SUM(0.14354*(POWER((L19-220),1.4)))))</f>
        <v>0</v>
      </c>
      <c r="N19" s="9"/>
      <c r="O19" s="10" t="s">
        <v>11</v>
      </c>
      <c r="P19" s="25"/>
      <c r="Q19" s="6">
        <f>IF((N19*60+P19)&lt;0.1,,IF((N19*60+P19)&gt;305.5,,SUM(0.08713*(POWER((305.5-(N19*60+P19)),1.85)))))</f>
        <v>0</v>
      </c>
      <c r="R19" s="11">
        <f>SUM(E19,G19,I19,K19,M19,Q19)</f>
        <v>0</v>
      </c>
    </row>
    <row r="20" spans="1:18" ht="12.75">
      <c r="A20" s="16"/>
      <c r="B20" s="4"/>
      <c r="C20" s="21"/>
      <c r="D20" s="5"/>
      <c r="E20" s="6"/>
      <c r="F20" s="5"/>
      <c r="G20" s="6"/>
      <c r="H20" s="5"/>
      <c r="I20" s="6"/>
      <c r="J20" s="7"/>
      <c r="K20" s="6"/>
      <c r="L20" s="8"/>
      <c r="M20" s="6"/>
      <c r="N20" s="9"/>
      <c r="O20" s="10"/>
      <c r="P20" s="25"/>
      <c r="Q20" s="6"/>
      <c r="R20" s="11">
        <f>R15+R16+R17+R18</f>
        <v>6271.999637715427</v>
      </c>
    </row>
    <row r="21" spans="1:18" ht="12.75">
      <c r="A21" s="17"/>
      <c r="B21" s="14"/>
      <c r="C21" s="22"/>
      <c r="D21" s="15"/>
      <c r="E21" s="7"/>
      <c r="F21" s="15"/>
      <c r="G21" s="7"/>
      <c r="H21" s="15"/>
      <c r="I21" s="7"/>
      <c r="J21" s="7"/>
      <c r="K21" s="7"/>
      <c r="L21" s="14"/>
      <c r="M21" s="7"/>
      <c r="N21" s="9"/>
      <c r="O21" s="10"/>
      <c r="P21" s="26"/>
      <c r="Q21" s="7"/>
      <c r="R21" s="10"/>
    </row>
    <row r="22" spans="1:18" ht="12.75">
      <c r="A22" s="16"/>
      <c r="B22" s="4" t="s">
        <v>46</v>
      </c>
      <c r="C22" s="21" t="s">
        <v>30</v>
      </c>
      <c r="D22" s="5">
        <v>10.15</v>
      </c>
      <c r="E22" s="6">
        <f>IF(D22&lt;1.5,,IF(D22&lt;1.5,,SUM(51.39*(POWER((D22-1.5),1.05)))))</f>
        <v>495.1599729303494</v>
      </c>
      <c r="F22" s="5">
        <v>0</v>
      </c>
      <c r="G22" s="6">
        <f>IF(F22&lt;10,,IF(F22&lt;10,,SUM(5.33*(POWER((F22-10),1.1)))))</f>
        <v>0</v>
      </c>
      <c r="H22" s="5">
        <v>8.07</v>
      </c>
      <c r="I22" s="6">
        <f>IF(H22&lt;0.1,,IF(H22&gt;11.5,,SUM(58.015*(POWER((11.5-H22),1.81)))))</f>
        <v>540.0359279206175</v>
      </c>
      <c r="J22" s="7">
        <v>143</v>
      </c>
      <c r="K22" s="6">
        <f>IF(J22&lt;75,,IF(J22&lt;75,,SUM(0.8465*(POWER((J22-75),1.42)))))</f>
        <v>338.6800525519799</v>
      </c>
      <c r="L22" s="8">
        <v>0</v>
      </c>
      <c r="M22" s="6">
        <f>IF(L22&lt;220,,IF(L22&lt;220,,SUM(0.14354*(POWER((L22-220),1.4)))))</f>
        <v>0</v>
      </c>
      <c r="N22" s="9">
        <v>3</v>
      </c>
      <c r="O22" s="10" t="s">
        <v>11</v>
      </c>
      <c r="P22" s="25">
        <v>29.72</v>
      </c>
      <c r="Q22" s="6">
        <f>IF((N22*60+P22)&lt;0.1,,IF((N22*60+P22)&gt;305.5,,SUM(0.08713*(POWER((305.5-(N22*60+P22)),1.85)))))</f>
        <v>403.20522796366157</v>
      </c>
      <c r="R22" s="11">
        <f>SUM(E22,G22,I22,K22,M22,Q22)</f>
        <v>1777.0811813666085</v>
      </c>
    </row>
    <row r="23" spans="1:18" ht="12.75">
      <c r="A23" s="16"/>
      <c r="B23" s="4" t="s">
        <v>29</v>
      </c>
      <c r="C23" s="21" t="s">
        <v>30</v>
      </c>
      <c r="D23" s="5">
        <v>0</v>
      </c>
      <c r="E23" s="6">
        <f>IF(D23&lt;1.5,,IF(D23&lt;1.5,,SUM(51.39*(POWER((D23-1.5),1.05)))))</f>
        <v>0</v>
      </c>
      <c r="F23" s="5">
        <v>77.87</v>
      </c>
      <c r="G23" s="6">
        <f>IF(F23&lt;10,,IF(F23&lt;10,,SUM(5.33*(POWER((F23-10),1.1)))))</f>
        <v>551.5347021729345</v>
      </c>
      <c r="H23" s="5">
        <v>8.6</v>
      </c>
      <c r="I23" s="6">
        <f>IF(H23&lt;0.1,,IF(H23&gt;11.5,,SUM(58.015*(POWER((11.5-H23),1.81)))))</f>
        <v>398.54803550481176</v>
      </c>
      <c r="J23" s="7">
        <v>0</v>
      </c>
      <c r="K23" s="6">
        <f>IF(J23&lt;75,,IF(J23&lt;75,,SUM(0.8465*(POWER((J23-75),1.42)))))</f>
        <v>0</v>
      </c>
      <c r="L23" s="8">
        <v>456</v>
      </c>
      <c r="M23" s="6">
        <f>IF(L23&lt;220,,IF(L23&lt;220,,SUM(0.14354*(POWER((L23-220),1.4)))))</f>
        <v>301.33511672919235</v>
      </c>
      <c r="N23" s="9">
        <v>3</v>
      </c>
      <c r="O23" s="10" t="s">
        <v>11</v>
      </c>
      <c r="P23" s="25">
        <v>11.87</v>
      </c>
      <c r="Q23" s="6">
        <f>IF((N23*60+P23)&lt;0.1,,IF((N23*60+P23)&gt;305.5,,SUM(0.08713*(POWER((305.5-(N23*60+P23)),1.85)))))</f>
        <v>553.1332637321999</v>
      </c>
      <c r="R23" s="11">
        <f>SUM(E23,G23,I23,K23,M23,Q23)</f>
        <v>1804.5511181391385</v>
      </c>
    </row>
    <row r="24" spans="1:18" ht="12.75">
      <c r="A24" s="16"/>
      <c r="B24" s="4" t="s">
        <v>28</v>
      </c>
      <c r="C24" s="21" t="s">
        <v>30</v>
      </c>
      <c r="D24" s="5">
        <v>0</v>
      </c>
      <c r="E24" s="6">
        <f>IF(D24&lt;1.5,,IF(D24&lt;1.5,,SUM(51.39*(POWER((D24-1.5),1.05)))))</f>
        <v>0</v>
      </c>
      <c r="F24" s="5">
        <v>61.75</v>
      </c>
      <c r="G24" s="6">
        <f>IF(F24&lt;10,,IF(F24&lt;10,,SUM(5.33*(POWER((F24-10),1.1)))))</f>
        <v>409.28761069264857</v>
      </c>
      <c r="H24" s="5">
        <v>8.21</v>
      </c>
      <c r="I24" s="6">
        <f>IF(H24&lt;0.1,,IF(H24&gt;11.5,,SUM(58.015*(POWER((11.5-H24),1.81)))))</f>
        <v>500.8006361468611</v>
      </c>
      <c r="J24" s="7">
        <v>0</v>
      </c>
      <c r="K24" s="6">
        <f>IF(J24&lt;75,,IF(J24&lt;75,,SUM(0.8465*(POWER((J24-75),1.42)))))</f>
        <v>0</v>
      </c>
      <c r="L24" s="8">
        <v>487</v>
      </c>
      <c r="M24" s="6">
        <f>IF(L24&lt;220,,IF(L24&lt;220,,SUM(0.14354*(POWER((L24-220),1.4)))))</f>
        <v>358.1695883750585</v>
      </c>
      <c r="N24" s="9">
        <v>3</v>
      </c>
      <c r="O24" s="10" t="s">
        <v>11</v>
      </c>
      <c r="P24" s="25">
        <v>23.23</v>
      </c>
      <c r="Q24" s="6">
        <f>IF((N24*60+P24)&lt;0.1,,IF((N24*60+P24)&gt;305.5,,SUM(0.08713*(POWER((305.5-(N24*60+P24)),1.85)))))</f>
        <v>455.19972135490974</v>
      </c>
      <c r="R24" s="11">
        <f>SUM(E24,G24,I24,K24,M24,Q24)</f>
        <v>1723.457556569478</v>
      </c>
    </row>
    <row r="25" spans="1:18" ht="12.75">
      <c r="A25" s="16"/>
      <c r="B25" s="4" t="s">
        <v>47</v>
      </c>
      <c r="C25" s="21" t="s">
        <v>30</v>
      </c>
      <c r="D25" s="5">
        <v>9.34</v>
      </c>
      <c r="E25" s="6">
        <f>IF(D25&lt;1.5,,IF(D25&lt;1.5,,SUM(51.39*(POWER((D25-1.5),1.05)))))</f>
        <v>446.59153150751524</v>
      </c>
      <c r="F25" s="5">
        <v>0</v>
      </c>
      <c r="G25" s="6">
        <f>IF(F25&lt;10,,IF(F25&lt;10,,SUM(5.33*(POWER((F25-10),1.1)))))</f>
        <v>0</v>
      </c>
      <c r="H25" s="5">
        <v>7.91</v>
      </c>
      <c r="I25" s="6">
        <f>IF(H25&lt;0.1,,IF(H25&gt;11.5,,SUM(58.015*(POWER((11.5-H25),1.81)))))</f>
        <v>586.4908601908845</v>
      </c>
      <c r="J25" s="7">
        <v>140</v>
      </c>
      <c r="K25" s="6">
        <f>IF(J25&lt;75,,IF(J25&lt;75,,SUM(0.8465*(POWER((J25-75),1.42)))))</f>
        <v>317.6610220523158</v>
      </c>
      <c r="L25" s="8">
        <v>0</v>
      </c>
      <c r="M25" s="6">
        <f>IF(L25&lt;220,,IF(L25&lt;220,,SUM(0.14354*(POWER((L25-220),1.4)))))</f>
        <v>0</v>
      </c>
      <c r="N25" s="9">
        <v>3</v>
      </c>
      <c r="O25" s="10" t="s">
        <v>11</v>
      </c>
      <c r="P25" s="25">
        <v>24.37</v>
      </c>
      <c r="Q25" s="6">
        <f>IF((N25*60+P25)&lt;0.1,,IF((N25*60+P25)&gt;305.5,,SUM(0.08713*(POWER((305.5-(N25*60+P25)),1.85)))))</f>
        <v>445.8571416027862</v>
      </c>
      <c r="R25" s="11">
        <f>SUM(E25,G25,I25,K25,M25,Q25)</f>
        <v>1796.6005553535017</v>
      </c>
    </row>
    <row r="26" spans="1:18" ht="12.75">
      <c r="A26" s="16"/>
      <c r="B26" s="4"/>
      <c r="C26" s="21"/>
      <c r="D26" s="5"/>
      <c r="E26" s="6">
        <f>IF(D26&lt;1.5,,IF(D26&lt;1.5,,SUM(51.39*(POWER((D26-1.5),1.05)))))</f>
        <v>0</v>
      </c>
      <c r="F26" s="5"/>
      <c r="G26" s="6">
        <f>IF(F26&lt;10,,IF(F26&lt;10,,SUM(5.33*(POWER((F26-10),1.1)))))</f>
        <v>0</v>
      </c>
      <c r="H26" s="5"/>
      <c r="I26" s="6">
        <f>IF(H26&lt;0.1,,IF(H26&gt;11.5,,SUM(58.015*(POWER((11.5-H26),1.81)))))</f>
        <v>0</v>
      </c>
      <c r="J26" s="7"/>
      <c r="K26" s="6">
        <f>IF(J26&lt;75,,IF(J26&lt;75,,SUM(0.8465*(POWER((J26-75),1.42)))))</f>
        <v>0</v>
      </c>
      <c r="L26" s="8"/>
      <c r="M26" s="6">
        <f>IF(L26&lt;220,,IF(L26&lt;220,,SUM(0.14354*(POWER((L26-220),1.4)))))</f>
        <v>0</v>
      </c>
      <c r="N26" s="9"/>
      <c r="O26" s="10" t="s">
        <v>11</v>
      </c>
      <c r="P26" s="25"/>
      <c r="Q26" s="6">
        <f>IF((N26*60+P26)&lt;0.1,,IF((N26*60+P26)&gt;305.5,,SUM(0.08713*(POWER((305.5-(N26*60+P26)),1.85)))))</f>
        <v>0</v>
      </c>
      <c r="R26" s="11">
        <f>SUM(E26,G26,I26,K26,M26,Q26)</f>
        <v>0</v>
      </c>
    </row>
    <row r="27" spans="1:18" ht="12.75">
      <c r="A27" s="16"/>
      <c r="B27" s="4"/>
      <c r="C27" s="21"/>
      <c r="D27" s="5"/>
      <c r="E27" s="6"/>
      <c r="F27" s="5"/>
      <c r="G27" s="6"/>
      <c r="H27" s="5"/>
      <c r="I27" s="6"/>
      <c r="J27" s="7"/>
      <c r="K27" s="6"/>
      <c r="L27" s="8"/>
      <c r="M27" s="6"/>
      <c r="N27" s="9"/>
      <c r="O27" s="10"/>
      <c r="P27" s="25"/>
      <c r="Q27" s="6"/>
      <c r="R27" s="11">
        <f>R22+R23+R24+R25</f>
        <v>7101.690411428726</v>
      </c>
    </row>
    <row r="28" spans="1:18" ht="12.75">
      <c r="A28" s="17"/>
      <c r="B28" s="14"/>
      <c r="C28" s="22"/>
      <c r="D28" s="15"/>
      <c r="E28" s="7"/>
      <c r="F28" s="15"/>
      <c r="G28" s="7"/>
      <c r="H28" s="15"/>
      <c r="I28" s="7"/>
      <c r="J28" s="7"/>
      <c r="K28" s="7"/>
      <c r="L28" s="14"/>
      <c r="M28" s="7"/>
      <c r="N28" s="9"/>
      <c r="O28" s="10"/>
      <c r="P28" s="26"/>
      <c r="Q28" s="7"/>
      <c r="R28" s="10"/>
    </row>
    <row r="29" spans="1:18" ht="12.75">
      <c r="A29" s="16"/>
      <c r="B29" s="4" t="s">
        <v>77</v>
      </c>
      <c r="C29" s="21" t="s">
        <v>48</v>
      </c>
      <c r="D29" s="5">
        <v>0</v>
      </c>
      <c r="E29" s="6">
        <f>IF(D29&lt;1.5,,IF(D29&lt;1.5,,SUM(51.39*(POWER((D29-1.5),1.05)))))</f>
        <v>0</v>
      </c>
      <c r="F29" s="5">
        <v>64.6</v>
      </c>
      <c r="G29" s="6">
        <f>IF(F29&lt;10,,IF(F29&lt;10,,SUM(5.33*(POWER((F29-10),1.1)))))</f>
        <v>434.14931087296895</v>
      </c>
      <c r="H29" s="5">
        <v>8.28</v>
      </c>
      <c r="I29" s="6">
        <f>IF(H29&lt;0.1,,IF(H29&gt;11.5,,SUM(58.015*(POWER((11.5-H29),1.81)))))</f>
        <v>481.680898546098</v>
      </c>
      <c r="J29" s="7">
        <v>149</v>
      </c>
      <c r="K29" s="6">
        <f>IF(J29&lt;75,,IF(J29&lt;75,,SUM(0.8465*(POWER((J29-75),1.42)))))</f>
        <v>381.887993523698</v>
      </c>
      <c r="L29" s="8">
        <v>0</v>
      </c>
      <c r="M29" s="6">
        <f>IF(L29&lt;220,,IF(L29&lt;220,,SUM(0.14354*(POWER((L29-220),1.4)))))</f>
        <v>0</v>
      </c>
      <c r="N29" s="9">
        <v>3</v>
      </c>
      <c r="O29" s="10" t="s">
        <v>11</v>
      </c>
      <c r="P29" s="25">
        <v>23.17</v>
      </c>
      <c r="Q29" s="6">
        <f>IF((N29*60+P29)&lt;0.1,,IF((N29*60+P29)&gt;305.5,,SUM(0.08713*(POWER((305.5-(N29*60+P29)),1.85)))))</f>
        <v>455.69390114511503</v>
      </c>
      <c r="R29" s="11">
        <f>SUM(E29,G29,I29,K29,M29,Q29)</f>
        <v>1753.41210408788</v>
      </c>
    </row>
    <row r="30" spans="1:18" ht="12.75">
      <c r="A30" s="16"/>
      <c r="B30" s="4" t="s">
        <v>50</v>
      </c>
      <c r="C30" s="21" t="s">
        <v>48</v>
      </c>
      <c r="D30" s="5">
        <v>9.74</v>
      </c>
      <c r="E30" s="6">
        <f>IF(D30&lt;1.5,,IF(D30&lt;1.5,,SUM(51.39*(POWER((D30-1.5),1.05)))))</f>
        <v>470.5461127162978</v>
      </c>
      <c r="F30" s="5">
        <v>0</v>
      </c>
      <c r="G30" s="6">
        <f>IF(F30&lt;10,,IF(F30&lt;10,,SUM(5.33*(POWER((F30-10),1.1)))))</f>
        <v>0</v>
      </c>
      <c r="H30" s="5">
        <v>8.33</v>
      </c>
      <c r="I30" s="6">
        <f>IF(H30&lt;0.1,,IF(H30&gt;11.5,,SUM(58.015*(POWER((11.5-H30),1.81)))))</f>
        <v>468.2281943650006</v>
      </c>
      <c r="J30" s="7">
        <v>143</v>
      </c>
      <c r="K30" s="6">
        <f>IF(J30&lt;75,,IF(J30&lt;75,,SUM(0.8465*(POWER((J30-75),1.42)))))</f>
        <v>338.6800525519799</v>
      </c>
      <c r="L30" s="8">
        <v>0</v>
      </c>
      <c r="M30" s="6">
        <f>IF(L30&lt;220,,IF(L30&lt;220,,SUM(0.14354*(POWER((L30-220),1.4)))))</f>
        <v>0</v>
      </c>
      <c r="N30" s="9">
        <v>3</v>
      </c>
      <c r="O30" s="10" t="s">
        <v>11</v>
      </c>
      <c r="P30" s="25">
        <v>25.11</v>
      </c>
      <c r="Q30" s="6">
        <f>IF((N30*60+P30)&lt;0.1,,IF((N30*60+P30)&gt;305.5,,SUM(0.08713*(POWER((305.5-(N30*60+P30)),1.85)))))</f>
        <v>439.84033610187583</v>
      </c>
      <c r="R30" s="11">
        <f>SUM(E30,G30,I30,K30,M30,Q30)</f>
        <v>1717.2946957351542</v>
      </c>
    </row>
    <row r="31" spans="1:18" ht="12.75">
      <c r="A31" s="16"/>
      <c r="B31" s="4" t="s">
        <v>49</v>
      </c>
      <c r="C31" s="21" t="s">
        <v>48</v>
      </c>
      <c r="D31" s="5">
        <v>0</v>
      </c>
      <c r="E31" s="6">
        <f>IF(D31&lt;1.5,,IF(D31&lt;1.5,,SUM(51.39*(POWER((D31-1.5),1.05)))))</f>
        <v>0</v>
      </c>
      <c r="F31" s="5">
        <v>35.79</v>
      </c>
      <c r="G31" s="6">
        <f>IF(F31&lt;10,,IF(F31&lt;10,,SUM(5.33*(POWER((F31-10),1.1)))))</f>
        <v>190.24957066683615</v>
      </c>
      <c r="H31" s="5">
        <v>8.23</v>
      </c>
      <c r="I31" s="6">
        <f>IF(H31&lt;0.1,,IF(H31&gt;11.5,,SUM(58.015*(POWER((11.5-H31),1.81)))))</f>
        <v>495.30387865544924</v>
      </c>
      <c r="J31" s="7">
        <v>0</v>
      </c>
      <c r="K31" s="6">
        <f>IF(J31&lt;75,,IF(J31&lt;75,,SUM(0.8465*(POWER((J31-75),1.42)))))</f>
        <v>0</v>
      </c>
      <c r="L31" s="8">
        <v>481</v>
      </c>
      <c r="M31" s="6">
        <f>IF(L31&lt;220,,IF(L31&lt;220,,SUM(0.14354*(POWER((L31-220),1.4)))))</f>
        <v>346.95220519553436</v>
      </c>
      <c r="N31" s="9">
        <v>3</v>
      </c>
      <c r="O31" s="10" t="s">
        <v>11</v>
      </c>
      <c r="P31" s="25">
        <v>15.45</v>
      </c>
      <c r="Q31" s="6">
        <f>IF((N31*60+P31)&lt;0.1,,IF((N31*60+P31)&gt;305.5,,SUM(0.08713*(POWER((305.5-(N31*60+P31)),1.85)))))</f>
        <v>521.3258989503901</v>
      </c>
      <c r="R31" s="11">
        <f>SUM(E31,G31,I31,K31,M31,Q31)</f>
        <v>1553.8315534682097</v>
      </c>
    </row>
    <row r="32" spans="1:18" ht="12.75">
      <c r="A32" s="16"/>
      <c r="B32" s="4" t="s">
        <v>51</v>
      </c>
      <c r="C32" s="21" t="s">
        <v>48</v>
      </c>
      <c r="D32" s="5">
        <v>9.2</v>
      </c>
      <c r="E32" s="6">
        <f>IF(D32&lt;1.5,,IF(D32&lt;1.5,,SUM(51.39*(POWER((D32-1.5),1.05)))))</f>
        <v>438.22169982678497</v>
      </c>
      <c r="F32" s="5">
        <v>0</v>
      </c>
      <c r="G32" s="6">
        <f>IF(F32&lt;10,,IF(F32&lt;10,,SUM(5.33*(POWER((F32-10),1.1)))))</f>
        <v>0</v>
      </c>
      <c r="H32" s="5">
        <v>9.05</v>
      </c>
      <c r="I32" s="6">
        <f>IF(H32&lt;0.1,,IF(H32&gt;11.5,,SUM(58.015*(POWER((11.5-H32),1.81)))))</f>
        <v>293.71823464930037</v>
      </c>
      <c r="J32" s="7">
        <v>0</v>
      </c>
      <c r="K32" s="6">
        <f>IF(J32&lt;75,,IF(J32&lt;75,,SUM(0.8465*(POWER((J32-75),1.42)))))</f>
        <v>0</v>
      </c>
      <c r="L32" s="8">
        <v>434</v>
      </c>
      <c r="M32" s="6">
        <f>IF(L32&lt;220,,IF(L32&lt;220,,SUM(0.14354*(POWER((L32-220),1.4)))))</f>
        <v>262.755747533431</v>
      </c>
      <c r="N32" s="9">
        <v>3</v>
      </c>
      <c r="O32" s="10" t="s">
        <v>11</v>
      </c>
      <c r="P32" s="25">
        <v>36.86</v>
      </c>
      <c r="Q32" s="6">
        <f>IF((N32*60+P32)&lt;0.1,,IF((N32*60+P32)&gt;305.5,,SUM(0.08713*(POWER((305.5-(N32*60+P32)),1.85)))))</f>
        <v>349.3676967063262</v>
      </c>
      <c r="R32" s="11">
        <f>SUM(E32,G32,I32,K32,M32,Q32)</f>
        <v>1344.0633787158426</v>
      </c>
    </row>
    <row r="33" spans="1:18" ht="12.75">
      <c r="A33" s="16"/>
      <c r="B33" s="4" t="s">
        <v>76</v>
      </c>
      <c r="C33" s="21" t="s">
        <v>48</v>
      </c>
      <c r="D33" s="5">
        <v>9.19</v>
      </c>
      <c r="E33" s="6">
        <f>IF(D33&lt;1.5,,IF(D33&lt;1.5,,SUM(51.39*(POWER((D33-1.5),1.05)))))</f>
        <v>437.62414419133796</v>
      </c>
      <c r="F33" s="5">
        <v>0</v>
      </c>
      <c r="G33" s="6">
        <f>IF(F33&lt;10,,IF(F33&lt;10,,SUM(5.33*(POWER((F33-10),1.1)))))</f>
        <v>0</v>
      </c>
      <c r="H33" s="5">
        <v>8.32</v>
      </c>
      <c r="I33" s="6">
        <f>IF(H33&lt;0.1,,IF(H33&gt;11.5,,SUM(58.015*(POWER((11.5-H33),1.81)))))</f>
        <v>470.9050889230935</v>
      </c>
      <c r="J33" s="7">
        <v>0</v>
      </c>
      <c r="K33" s="6">
        <f>IF(J33&lt;75,,IF(J33&lt;75,,SUM(0.8465*(POWER((J33-75),1.42)))))</f>
        <v>0</v>
      </c>
      <c r="L33" s="8">
        <v>0</v>
      </c>
      <c r="M33" s="6">
        <f>IF(L33&lt;220,,IF(L33&lt;220,,SUM(0.14354*(POWER((L33-220),1.4)))))</f>
        <v>0</v>
      </c>
      <c r="N33" s="9">
        <v>3</v>
      </c>
      <c r="O33" s="10" t="s">
        <v>11</v>
      </c>
      <c r="P33" s="25">
        <v>55.7</v>
      </c>
      <c r="Q33" s="6">
        <f>IF((N33*60+P33)&lt;0.1,,IF((N33*60+P33)&gt;305.5,,SUM(0.08713*(POWER((305.5-(N33*60+P33)),1.85)))))</f>
        <v>224.54337492933618</v>
      </c>
      <c r="R33" s="11">
        <f>SUM(E33,G33,I33,K33,M33,Q33)</f>
        <v>1133.0726080437676</v>
      </c>
    </row>
    <row r="34" spans="1:18" ht="12.75">
      <c r="A34" s="16"/>
      <c r="B34" s="4"/>
      <c r="C34" s="21"/>
      <c r="D34" s="5"/>
      <c r="E34" s="6"/>
      <c r="F34" s="5"/>
      <c r="G34" s="6"/>
      <c r="H34" s="5"/>
      <c r="I34" s="6"/>
      <c r="J34" s="7"/>
      <c r="K34" s="6"/>
      <c r="L34" s="8"/>
      <c r="M34" s="6"/>
      <c r="N34" s="9"/>
      <c r="O34" s="10"/>
      <c r="P34" s="25"/>
      <c r="Q34" s="6"/>
      <c r="R34" s="11">
        <f>R29+R30+R31+R32</f>
        <v>6368.601732007086</v>
      </c>
    </row>
    <row r="35" spans="1:18" ht="12.75">
      <c r="A35" s="17"/>
      <c r="B35" s="14"/>
      <c r="C35" s="22"/>
      <c r="D35" s="15"/>
      <c r="E35" s="7"/>
      <c r="F35" s="15"/>
      <c r="G35" s="7"/>
      <c r="H35" s="15"/>
      <c r="I35" s="7"/>
      <c r="J35" s="7"/>
      <c r="K35" s="7"/>
      <c r="L35" s="14"/>
      <c r="M35" s="7"/>
      <c r="N35" s="9"/>
      <c r="O35" s="10"/>
      <c r="P35" s="26"/>
      <c r="Q35" s="7"/>
      <c r="R35" s="10"/>
    </row>
    <row r="36" spans="1:18" ht="12.75">
      <c r="A36" s="16"/>
      <c r="B36" s="4" t="s">
        <v>53</v>
      </c>
      <c r="C36" s="21" t="s">
        <v>52</v>
      </c>
      <c r="D36" s="5">
        <v>0</v>
      </c>
      <c r="E36" s="6">
        <f>IF(D36&lt;1.5,,IF(D36&lt;1.5,,SUM(51.39*(POWER((D36-1.5),1.05)))))</f>
        <v>0</v>
      </c>
      <c r="F36" s="5">
        <v>54.86</v>
      </c>
      <c r="G36" s="6">
        <f>IF(F36&lt;10,,IF(F36&lt;10,,SUM(5.33*(POWER((F36-10),1.1)))))</f>
        <v>349.7618240699075</v>
      </c>
      <c r="H36" s="5">
        <v>8.08</v>
      </c>
      <c r="I36" s="6">
        <f>IF(H36&lt;0.1,,IF(H36&gt;11.5,,SUM(58.015*(POWER((11.5-H36),1.81)))))</f>
        <v>537.1895411376074</v>
      </c>
      <c r="J36" s="7">
        <v>0</v>
      </c>
      <c r="K36" s="6">
        <f>IF(J36&lt;75,,IF(J36&lt;75,,SUM(0.8465*(POWER((J36-75),1.42)))))</f>
        <v>0</v>
      </c>
      <c r="L36" s="8">
        <v>468</v>
      </c>
      <c r="M36" s="6">
        <f>IF(L36&lt;220,,IF(L36&lt;220,,SUM(0.14354*(POWER((L36-220),1.4)))))</f>
        <v>323.0020621768615</v>
      </c>
      <c r="N36" s="9">
        <v>3</v>
      </c>
      <c r="O36" s="10" t="s">
        <v>11</v>
      </c>
      <c r="P36" s="25">
        <v>13.61</v>
      </c>
      <c r="Q36" s="6">
        <f>IF((N36*60+P36)&lt;0.1,,IF((N36*60+P36)&gt;305.5,,SUM(0.08713*(POWER((305.5-(N36*60+P36)),1.85)))))</f>
        <v>537.5657252318329</v>
      </c>
      <c r="R36" s="11">
        <f>SUM(E36,G36,I36,K36,M36,Q36)</f>
        <v>1747.5191526162093</v>
      </c>
    </row>
    <row r="37" spans="1:18" ht="12.75">
      <c r="A37" s="16"/>
      <c r="B37" s="4" t="s">
        <v>55</v>
      </c>
      <c r="C37" s="21" t="s">
        <v>52</v>
      </c>
      <c r="D37" s="5">
        <v>9.39</v>
      </c>
      <c r="E37" s="6">
        <f>IF(D37&lt;1.5,,IF(D37&lt;1.5,,SUM(51.39*(POWER((D37-1.5),1.05)))))</f>
        <v>449.58257565143884</v>
      </c>
      <c r="F37" s="5">
        <v>0</v>
      </c>
      <c r="G37" s="6">
        <f>IF(F37&lt;10,,IF(F37&lt;10,,SUM(5.33*(POWER((F37-10),1.1)))))</f>
        <v>0</v>
      </c>
      <c r="H37" s="5">
        <v>8.47</v>
      </c>
      <c r="I37" s="6">
        <f>IF(H37&lt;0.1,,IF(H37&gt;11.5,,SUM(58.015*(POWER((11.5-H37),1.81)))))</f>
        <v>431.47084393008515</v>
      </c>
      <c r="J37" s="7">
        <v>149</v>
      </c>
      <c r="K37" s="6">
        <f>IF(J37&lt;75,,IF(J37&lt;75,,SUM(0.8465*(POWER((J37-75),1.42)))))</f>
        <v>381.887993523698</v>
      </c>
      <c r="L37" s="8">
        <v>0</v>
      </c>
      <c r="M37" s="6">
        <f>IF(L37&lt;220,,IF(L37&lt;220,,SUM(0.14354*(POWER((L37-220),1.4)))))</f>
        <v>0</v>
      </c>
      <c r="N37" s="9">
        <v>3</v>
      </c>
      <c r="O37" s="10" t="s">
        <v>11</v>
      </c>
      <c r="P37" s="25">
        <v>20.24</v>
      </c>
      <c r="Q37" s="6">
        <f>IF((N37*60+P37)&lt;0.1,,IF((N37*60+P37)&gt;305.5,,SUM(0.08713*(POWER((305.5-(N37*60+P37)),1.85)))))</f>
        <v>480.12568583860343</v>
      </c>
      <c r="R37" s="11">
        <f>SUM(E37,G37,I37,K37,M37,Q37)</f>
        <v>1743.0670989438254</v>
      </c>
    </row>
    <row r="38" spans="1:18" ht="12.75">
      <c r="A38" s="16"/>
      <c r="B38" s="4" t="s">
        <v>54</v>
      </c>
      <c r="C38" s="21" t="s">
        <v>52</v>
      </c>
      <c r="D38" s="5">
        <v>9.59</v>
      </c>
      <c r="E38" s="6">
        <f>IF(D38&lt;1.5,,IF(D38&lt;1.5,,SUM(51.39*(POWER((D38-1.5),1.05)))))</f>
        <v>461.556174745774</v>
      </c>
      <c r="F38" s="5">
        <v>0</v>
      </c>
      <c r="G38" s="6">
        <f>IF(F38&lt;10,,IF(F38&lt;10,,SUM(5.33*(POWER((F38-10),1.1)))))</f>
        <v>0</v>
      </c>
      <c r="H38" s="5">
        <v>8.3</v>
      </c>
      <c r="I38" s="6">
        <f>IF(H38&lt;0.1,,IF(H38&gt;11.5,,SUM(58.015*(POWER((11.5-H38),1.81)))))</f>
        <v>476.2793555768389</v>
      </c>
      <c r="J38" s="7">
        <v>0</v>
      </c>
      <c r="K38" s="6">
        <f>IF(J38&lt;75,,IF(J38&lt;75,,SUM(0.8465*(POWER((J38-75),1.42)))))</f>
        <v>0</v>
      </c>
      <c r="L38" s="8">
        <v>454</v>
      </c>
      <c r="M38" s="6">
        <f>IF(L38&lt;220,,IF(L38&lt;220,,SUM(0.14354*(POWER((L38-220),1.4)))))</f>
        <v>297.7660242300852</v>
      </c>
      <c r="N38" s="9">
        <v>3</v>
      </c>
      <c r="O38" s="10" t="s">
        <v>11</v>
      </c>
      <c r="P38" s="25">
        <v>28.64</v>
      </c>
      <c r="Q38" s="6">
        <f>IF((N38*60+P38)&lt;0.1,,IF((N38*60+P38)&gt;305.5,,SUM(0.08713*(POWER((305.5-(N38*60+P38)),1.85)))))</f>
        <v>411.65649667885066</v>
      </c>
      <c r="R38" s="11">
        <f>SUM(E38,G38,I38,K38,M38,Q38)</f>
        <v>1647.2580512315485</v>
      </c>
    </row>
    <row r="39" spans="1:18" ht="12.75">
      <c r="A39" s="16"/>
      <c r="B39" s="4" t="s">
        <v>56</v>
      </c>
      <c r="C39" s="21" t="s">
        <v>52</v>
      </c>
      <c r="D39" s="5">
        <v>11.44</v>
      </c>
      <c r="E39" s="6">
        <f>IF(D39&lt;1.5,,IF(D39&lt;1.5,,SUM(51.39*(POWER((D39-1.5),1.05)))))</f>
        <v>572.9732163090115</v>
      </c>
      <c r="F39" s="5">
        <v>0</v>
      </c>
      <c r="G39" s="6">
        <f>IF(F39&lt;10,,IF(F39&lt;10,,SUM(5.33*(POWER((F39-10),1.1)))))</f>
        <v>0</v>
      </c>
      <c r="H39" s="5">
        <v>8.82</v>
      </c>
      <c r="I39" s="6">
        <f>IF(H39&lt;0.1,,IF(H39&gt;11.5,,SUM(58.015*(POWER((11.5-H39),1.81)))))</f>
        <v>345.51290559127295</v>
      </c>
      <c r="J39" s="7">
        <v>146</v>
      </c>
      <c r="K39" s="6">
        <f>IF(J39&lt;75,,IF(J39&lt;75,,SUM(0.8465*(POWER((J39-75),1.42)))))</f>
        <v>360.0922857809243</v>
      </c>
      <c r="L39" s="8">
        <v>0</v>
      </c>
      <c r="M39" s="6">
        <f>IF(L39&lt;220,,IF(L39&lt;220,,SUM(0.14354*(POWER((L39-220),1.4)))))</f>
        <v>0</v>
      </c>
      <c r="N39" s="9">
        <v>3</v>
      </c>
      <c r="O39" s="10" t="s">
        <v>11</v>
      </c>
      <c r="P39" s="25">
        <v>44.11</v>
      </c>
      <c r="Q39" s="6">
        <f>IF((N39*60+P39)&lt;0.1,,IF((N39*60+P39)&gt;305.5,,SUM(0.08713*(POWER((305.5-(N39*60+P39)),1.85)))))</f>
        <v>298.3487026785725</v>
      </c>
      <c r="R39" s="11">
        <f>SUM(E39,G39,I39,K39,M39,Q39)</f>
        <v>1576.9271103597812</v>
      </c>
    </row>
    <row r="40" spans="1:18" ht="12.75">
      <c r="A40" s="16"/>
      <c r="B40" s="4" t="s">
        <v>57</v>
      </c>
      <c r="C40" s="21" t="s">
        <v>52</v>
      </c>
      <c r="D40" s="5">
        <v>0</v>
      </c>
      <c r="E40" s="6">
        <f>IF(D40&lt;1.5,,IF(D40&lt;1.5,,SUM(51.39*(POWER((D40-1.5),1.05)))))</f>
        <v>0</v>
      </c>
      <c r="F40" s="5">
        <v>51.51</v>
      </c>
      <c r="G40" s="6">
        <f>IF(F40&lt;10,,IF(F40&lt;10,,SUM(5.33*(POWER((F40-10),1.1)))))</f>
        <v>321.1406009587261</v>
      </c>
      <c r="H40" s="5">
        <v>8.67</v>
      </c>
      <c r="I40" s="6">
        <f>IF(H40&lt;0.1,,IF(H40&gt;11.5,,SUM(58.015*(POWER((11.5-H40),1.81)))))</f>
        <v>381.3060928535063</v>
      </c>
      <c r="J40" s="7">
        <v>149</v>
      </c>
      <c r="K40" s="6">
        <f>IF(J40&lt;75,,IF(J40&lt;75,,SUM(0.8465*(POWER((J40-75),1.42)))))</f>
        <v>381.887993523698</v>
      </c>
      <c r="L40" s="8">
        <v>0</v>
      </c>
      <c r="M40" s="6">
        <f>IF(L40&lt;220,,IF(L40&lt;220,,SUM(0.14354*(POWER((L40-220),1.4)))))</f>
        <v>0</v>
      </c>
      <c r="N40" s="9">
        <v>3</v>
      </c>
      <c r="O40" s="10" t="s">
        <v>11</v>
      </c>
      <c r="P40" s="25">
        <v>44.61</v>
      </c>
      <c r="Q40" s="6">
        <f>IF((N40*60+P40)&lt;0.1,,IF((N40*60+P40)&gt;305.5,,SUM(0.08713*(POWER((305.5-(N40*60+P40)),1.85)))))</f>
        <v>294.9668155249086</v>
      </c>
      <c r="R40" s="11">
        <f>SUM(E40,G40,I40,K40,M40,Q40)</f>
        <v>1379.3015028608393</v>
      </c>
    </row>
    <row r="41" spans="1:18" ht="12.75">
      <c r="A41" s="16"/>
      <c r="B41" s="4"/>
      <c r="C41" s="21"/>
      <c r="D41" s="5"/>
      <c r="E41" s="6"/>
      <c r="F41" s="5"/>
      <c r="G41" s="6"/>
      <c r="H41" s="5"/>
      <c r="I41" s="6"/>
      <c r="J41" s="7"/>
      <c r="K41" s="6"/>
      <c r="L41" s="8"/>
      <c r="M41" s="6"/>
      <c r="N41" s="9"/>
      <c r="O41" s="10"/>
      <c r="P41" s="25"/>
      <c r="Q41" s="6"/>
      <c r="R41" s="11">
        <f>R36+R37+R38+R39</f>
        <v>6714.771413151365</v>
      </c>
    </row>
    <row r="42" spans="1:18" ht="12.75">
      <c r="A42" s="17"/>
      <c r="B42" s="14"/>
      <c r="C42" s="22"/>
      <c r="D42" s="15"/>
      <c r="E42" s="7"/>
      <c r="F42" s="15"/>
      <c r="G42" s="7"/>
      <c r="H42" s="15"/>
      <c r="I42" s="7"/>
      <c r="J42" s="7"/>
      <c r="K42" s="7"/>
      <c r="L42" s="14"/>
      <c r="M42" s="7"/>
      <c r="N42" s="9"/>
      <c r="O42" s="10"/>
      <c r="P42" s="26"/>
      <c r="Q42" s="7"/>
      <c r="R42" s="10"/>
    </row>
    <row r="43" spans="1:18" ht="12.75">
      <c r="A43" s="16"/>
      <c r="B43" s="4" t="s">
        <v>63</v>
      </c>
      <c r="C43" s="21" t="s">
        <v>58</v>
      </c>
      <c r="D43" s="5">
        <v>8.36</v>
      </c>
      <c r="E43" s="6">
        <f>IF(D43&lt;1.5,,IF(D43&lt;1.5,,SUM(51.39*(POWER((D43-1.5),1.05)))))</f>
        <v>388.16729323514505</v>
      </c>
      <c r="F43" s="5">
        <v>0</v>
      </c>
      <c r="G43" s="6">
        <f>IF(F43&lt;10,,IF(F43&lt;10,,SUM(5.33*(POWER((F43-10),1.1)))))</f>
        <v>0</v>
      </c>
      <c r="H43" s="5">
        <v>8.18</v>
      </c>
      <c r="I43" s="6">
        <f>IF(H43&lt;0.1,,IF(H43&gt;11.5,,SUM(58.015*(POWER((11.5-H43),1.81)))))</f>
        <v>509.096636892241</v>
      </c>
      <c r="J43" s="7">
        <v>155</v>
      </c>
      <c r="K43" s="6">
        <f>IF(J43&lt;75,,IF(J43&lt;75,,SUM(0.8465*(POWER((J43-75),1.42)))))</f>
        <v>426.59400110369745</v>
      </c>
      <c r="L43" s="8">
        <v>0</v>
      </c>
      <c r="M43" s="6">
        <f>IF(L43&lt;220,,IF(L43&lt;220,,SUM(0.14354*(POWER((L43-220),1.4)))))</f>
        <v>0</v>
      </c>
      <c r="N43" s="9">
        <v>3</v>
      </c>
      <c r="O43" s="10" t="s">
        <v>11</v>
      </c>
      <c r="P43" s="25">
        <v>26.75</v>
      </c>
      <c r="Q43" s="6">
        <f>IF((N43*60+P43)&lt;0.1,,IF((N43*60+P43)&gt;305.5,,SUM(0.08713*(POWER((305.5-(N43*60+P43)),1.85)))))</f>
        <v>426.6397900778083</v>
      </c>
      <c r="R43" s="11">
        <f>SUM(E43,G43,I43,K43,M43,Q43)</f>
        <v>1750.4977213088919</v>
      </c>
    </row>
    <row r="44" spans="1:18" ht="12.75">
      <c r="A44" s="16"/>
      <c r="B44" s="4" t="s">
        <v>59</v>
      </c>
      <c r="C44" s="21" t="s">
        <v>58</v>
      </c>
      <c r="D44" s="5">
        <v>8.34</v>
      </c>
      <c r="E44" s="6">
        <f>IF(D44&lt;1.5,,IF(D44&lt;1.5,,SUM(51.39*(POWER((D44-1.5),1.05)))))</f>
        <v>386.979112699427</v>
      </c>
      <c r="F44" s="5">
        <v>0</v>
      </c>
      <c r="G44" s="6">
        <f>IF(F44&lt;10,,IF(F44&lt;10,,SUM(5.33*(POWER((F44-10),1.1)))))</f>
        <v>0</v>
      </c>
      <c r="H44" s="5">
        <v>8.37</v>
      </c>
      <c r="I44" s="6">
        <f>IF(H44&lt;0.1,,IF(H44&gt;11.5,,SUM(58.015*(POWER((11.5-H44),1.81)))))</f>
        <v>457.58897013024745</v>
      </c>
      <c r="J44" s="7">
        <v>0</v>
      </c>
      <c r="K44" s="6">
        <f>IF(J44&lt;75,,IF(J44&lt;75,,SUM(0.8465*(POWER((J44-75),1.42)))))</f>
        <v>0</v>
      </c>
      <c r="L44" s="8">
        <v>437</v>
      </c>
      <c r="M44" s="6">
        <f>IF(L44&lt;220,,IF(L44&lt;220,,SUM(0.14354*(POWER((L44-220),1.4)))))</f>
        <v>267.92705428995777</v>
      </c>
      <c r="N44" s="9">
        <v>3</v>
      </c>
      <c r="O44" s="10" t="s">
        <v>11</v>
      </c>
      <c r="P44" s="25">
        <v>20.51</v>
      </c>
      <c r="Q44" s="6">
        <f>IF((N44*60+P44)&lt;0.1,,IF((N44*60+P44)&gt;305.5,,SUM(0.08713*(POWER((305.5-(N44*60+P44)),1.85)))))</f>
        <v>477.84978519383094</v>
      </c>
      <c r="R44" s="11">
        <f>SUM(E44,G44,I44,K44,M44,Q44)</f>
        <v>1590.3449223134633</v>
      </c>
    </row>
    <row r="45" spans="1:18" ht="12.75">
      <c r="A45" s="16"/>
      <c r="B45" s="4" t="s">
        <v>61</v>
      </c>
      <c r="C45" s="21" t="s">
        <v>58</v>
      </c>
      <c r="D45" s="5">
        <v>0</v>
      </c>
      <c r="E45" s="6">
        <f>IF(D45&lt;1.5,,IF(D45&lt;1.5,,SUM(51.39*(POWER((D45-1.5),1.05)))))</f>
        <v>0</v>
      </c>
      <c r="F45" s="5">
        <v>55.42</v>
      </c>
      <c r="G45" s="6">
        <f>IF(F45&lt;10,,IF(F45&lt;10,,SUM(5.33*(POWER((F45-10),1.1)))))</f>
        <v>354.56760340942236</v>
      </c>
      <c r="H45" s="5">
        <v>8.71</v>
      </c>
      <c r="I45" s="6">
        <f>IF(H45&lt;0.1,,IF(H45&gt;11.5,,SUM(58.015*(POWER((11.5-H45),1.81)))))</f>
        <v>371.6070156208127</v>
      </c>
      <c r="J45" s="7">
        <v>140</v>
      </c>
      <c r="K45" s="6">
        <f>IF(J45&lt;75,,IF(J45&lt;75,,SUM(0.8465*(POWER((J45-75),1.42)))))</f>
        <v>317.6610220523158</v>
      </c>
      <c r="L45" s="8">
        <v>0</v>
      </c>
      <c r="M45" s="6">
        <f>IF(L45&lt;220,,IF(L45&lt;220,,SUM(0.14354*(POWER((L45-220),1.4)))))</f>
        <v>0</v>
      </c>
      <c r="N45" s="9">
        <v>3</v>
      </c>
      <c r="O45" s="10" t="s">
        <v>11</v>
      </c>
      <c r="P45" s="25">
        <v>25.51</v>
      </c>
      <c r="Q45" s="6">
        <f>IF((N45*60+P45)&lt;0.1,,IF((N45*60+P45)&gt;305.5,,SUM(0.08713*(POWER((305.5-(N45*60+P45)),1.85)))))</f>
        <v>436.6036534721091</v>
      </c>
      <c r="R45" s="11">
        <f>SUM(E45,G45,I45,K45,M45,Q45)</f>
        <v>1480.43929455466</v>
      </c>
    </row>
    <row r="46" spans="1:18" ht="12.75">
      <c r="A46" s="16"/>
      <c r="B46" s="4" t="s">
        <v>62</v>
      </c>
      <c r="C46" s="21" t="s">
        <v>58</v>
      </c>
      <c r="D46" s="5">
        <v>0</v>
      </c>
      <c r="E46" s="6">
        <f>IF(D46&lt;1.5,,IF(D46&lt;1.5,,SUM(51.39*(POWER((D46-1.5),1.05)))))</f>
        <v>0</v>
      </c>
      <c r="F46" s="5">
        <v>60.52</v>
      </c>
      <c r="G46" s="6">
        <f>IF(F46&lt;10,,IF(F46&lt;10,,SUM(5.33*(POWER((F46-10),1.1)))))</f>
        <v>398.59962437132714</v>
      </c>
      <c r="H46" s="5">
        <v>8.48</v>
      </c>
      <c r="I46" s="6">
        <f>IF(H46&lt;0.1,,IF(H46&gt;11.5,,SUM(58.015*(POWER((11.5-H46),1.81)))))</f>
        <v>428.8968566406225</v>
      </c>
      <c r="J46" s="7">
        <v>0</v>
      </c>
      <c r="K46" s="6">
        <f>IF(J46&lt;75,,IF(J46&lt;75,,SUM(0.8465*(POWER((J46-75),1.42)))))</f>
        <v>0</v>
      </c>
      <c r="L46" s="8">
        <v>454</v>
      </c>
      <c r="M46" s="6">
        <f>IF(L46&lt;220,,IF(L46&lt;220,,SUM(0.14354*(POWER((L46-220),1.4)))))</f>
        <v>297.7660242300852</v>
      </c>
      <c r="N46" s="9">
        <v>3</v>
      </c>
      <c r="O46" s="10" t="s">
        <v>11</v>
      </c>
      <c r="P46" s="25">
        <v>43.1</v>
      </c>
      <c r="Q46" s="6">
        <f>IF((N46*60+P46)&lt;0.1,,IF((N46*60+P46)&gt;305.5,,SUM(0.08713*(POWER((305.5-(N46*60+P46)),1.85)))))</f>
        <v>305.2341037765159</v>
      </c>
      <c r="R46" s="11">
        <f>SUM(E46,G46,I46,K46,M46,Q46)</f>
        <v>1430.4966090185508</v>
      </c>
    </row>
    <row r="47" spans="1:18" ht="12.75">
      <c r="A47" s="16"/>
      <c r="B47" s="4" t="s">
        <v>60</v>
      </c>
      <c r="C47" s="21" t="s">
        <v>58</v>
      </c>
      <c r="D47" s="5">
        <v>0</v>
      </c>
      <c r="E47" s="6">
        <f>IF(D47&lt;1.5,,IF(D47&lt;1.5,,SUM(51.39*(POWER((D47-1.5),1.05)))))</f>
        <v>0</v>
      </c>
      <c r="F47" s="5">
        <v>67</v>
      </c>
      <c r="G47" s="6">
        <f>IF(F47&lt;10,,IF(F47&lt;10,,SUM(5.33*(POWER((F47-10),1.1)))))</f>
        <v>455.1866855872763</v>
      </c>
      <c r="H47" s="5">
        <v>8.66</v>
      </c>
      <c r="I47" s="6">
        <f>IF(H47&lt;0.1,,IF(H47&gt;11.5,,SUM(58.015*(POWER((11.5-H47),1.81)))))</f>
        <v>383.7483242945985</v>
      </c>
      <c r="J47" s="7">
        <v>0</v>
      </c>
      <c r="K47" s="6">
        <f>IF(J47&lt;75,,IF(J47&lt;75,,SUM(0.8465*(POWER((J47-75),1.42)))))</f>
        <v>0</v>
      </c>
      <c r="L47" s="8">
        <v>387</v>
      </c>
      <c r="M47" s="6">
        <f>IF(L47&lt;220,,IF(L47&lt;220,,SUM(0.14354*(POWER((L47-220),1.4)))))</f>
        <v>185.68464919519818</v>
      </c>
      <c r="N47" s="9">
        <v>3</v>
      </c>
      <c r="O47" s="10" t="s">
        <v>11</v>
      </c>
      <c r="P47" s="25">
        <v>36.79</v>
      </c>
      <c r="Q47" s="6">
        <f>IF((N47*60+P47)&lt;0.1,,IF((N47*60+P47)&gt;305.5,,SUM(0.08713*(POWER((305.5-(N47*60+P47)),1.85)))))</f>
        <v>349.8782822314522</v>
      </c>
      <c r="R47" s="11">
        <f>SUM(E47,G47,I47,K47,M47,Q47)</f>
        <v>1374.497941308525</v>
      </c>
    </row>
    <row r="48" spans="1:18" ht="12.75">
      <c r="A48" s="16"/>
      <c r="B48" s="4"/>
      <c r="C48" s="21"/>
      <c r="D48" s="5"/>
      <c r="E48" s="6"/>
      <c r="F48" s="5"/>
      <c r="G48" s="6"/>
      <c r="H48" s="5"/>
      <c r="I48" s="6"/>
      <c r="J48" s="7"/>
      <c r="K48" s="6"/>
      <c r="L48" s="8"/>
      <c r="M48" s="6"/>
      <c r="N48" s="9"/>
      <c r="O48" s="10"/>
      <c r="P48" s="25"/>
      <c r="Q48" s="6"/>
      <c r="R48" s="11">
        <f>R43+R44+R45+R46</f>
        <v>6251.778547195566</v>
      </c>
    </row>
    <row r="49" spans="1:18" ht="12.75">
      <c r="A49" s="17"/>
      <c r="B49" s="14"/>
      <c r="C49" s="22"/>
      <c r="D49" s="15"/>
      <c r="E49" s="7"/>
      <c r="F49" s="15"/>
      <c r="G49" s="7"/>
      <c r="H49" s="15"/>
      <c r="I49" s="7"/>
      <c r="J49" s="7"/>
      <c r="K49" s="7"/>
      <c r="L49" s="14"/>
      <c r="M49" s="7"/>
      <c r="N49" s="9"/>
      <c r="O49" s="10"/>
      <c r="P49" s="26"/>
      <c r="Q49" s="7"/>
      <c r="R49" s="10"/>
    </row>
    <row r="50" spans="1:18" ht="12.75">
      <c r="A50" s="16"/>
      <c r="B50" s="4" t="s">
        <v>67</v>
      </c>
      <c r="C50" s="21" t="s">
        <v>64</v>
      </c>
      <c r="D50" s="5">
        <v>9.45</v>
      </c>
      <c r="E50" s="6">
        <f>IF(D50&lt;1.5,,IF(D50&lt;1.5,,SUM(51.39*(POWER((D50-1.5),1.05)))))</f>
        <v>453.17307933725994</v>
      </c>
      <c r="F50" s="5">
        <v>0</v>
      </c>
      <c r="G50" s="6">
        <f>IF(F50&lt;10,,IF(F50&lt;10,,SUM(5.33*(POWER((F50-10),1.1)))))</f>
        <v>0</v>
      </c>
      <c r="H50" s="5">
        <v>7.96</v>
      </c>
      <c r="I50" s="6">
        <f>IF(H50&lt;0.1,,IF(H50&gt;11.5,,SUM(58.015*(POWER((11.5-H50),1.81)))))</f>
        <v>571.7895327507285</v>
      </c>
      <c r="J50" s="7">
        <v>0</v>
      </c>
      <c r="K50" s="6">
        <f>IF(J50&lt;75,,IF(J50&lt;75,,SUM(0.8465*(POWER((J50-75),1.42)))))</f>
        <v>0</v>
      </c>
      <c r="L50" s="8">
        <v>482</v>
      </c>
      <c r="M50" s="6">
        <f>IF(L50&lt;220,,IF(L50&lt;220,,SUM(0.14354*(POWER((L50-220),1.4)))))</f>
        <v>348.81467650493806</v>
      </c>
      <c r="N50" s="9">
        <v>3</v>
      </c>
      <c r="O50" s="10"/>
      <c r="P50" s="25">
        <v>38.47</v>
      </c>
      <c r="Q50" s="6">
        <f>IF((N50*60+P50)&lt;0.1,,IF((N50*60+P50)&gt;305.5,,SUM(0.08713*(POWER((305.5-(N50*60+P50)),1.85)))))</f>
        <v>337.7188747331509</v>
      </c>
      <c r="R50" s="11">
        <f>SUM(E50,G50,I50,K50,M50,Q50)</f>
        <v>1711.4961633260773</v>
      </c>
    </row>
    <row r="51" spans="1:18" ht="12.75">
      <c r="A51" s="16"/>
      <c r="B51" s="4" t="s">
        <v>68</v>
      </c>
      <c r="C51" s="21" t="s">
        <v>64</v>
      </c>
      <c r="D51" s="5">
        <v>10.38</v>
      </c>
      <c r="E51" s="6">
        <f>IF(D51&lt;1.5,,IF(D51&lt;1.5,,SUM(51.39*(POWER((D51-1.5),1.05)))))</f>
        <v>508.9934946692916</v>
      </c>
      <c r="F51" s="5">
        <v>0</v>
      </c>
      <c r="G51" s="6">
        <f>IF(F51&lt;10,,IF(F51&lt;10,,SUM(5.33*(POWER((F51-10),1.1)))))</f>
        <v>0</v>
      </c>
      <c r="H51" s="5">
        <v>8</v>
      </c>
      <c r="I51" s="6">
        <f>IF(H51&lt;0.1,,IF(H51&gt;11.5,,SUM(58.015*(POWER((11.5-H51),1.81)))))</f>
        <v>560.1488605280047</v>
      </c>
      <c r="J51" s="7">
        <v>0</v>
      </c>
      <c r="K51" s="6">
        <f>IF(J51&lt;75,,IF(J51&lt;75,,SUM(0.8465*(POWER((J51-75),1.42)))))</f>
        <v>0</v>
      </c>
      <c r="L51" s="8">
        <v>0</v>
      </c>
      <c r="M51" s="6">
        <f>IF(L51&lt;220,,IF(L51&lt;220,,SUM(0.14354*(POWER((L51-220),1.4)))))</f>
        <v>0</v>
      </c>
      <c r="N51" s="9">
        <v>3</v>
      </c>
      <c r="O51" s="10" t="s">
        <v>11</v>
      </c>
      <c r="P51" s="25">
        <v>12.45</v>
      </c>
      <c r="Q51" s="6">
        <f>IF((N51*60+P51)&lt;0.1,,IF((N51*60+P51)&gt;305.5,,SUM(0.08713*(POWER((305.5-(N51*60+P51)),1.85)))))</f>
        <v>547.921399395368</v>
      </c>
      <c r="R51" s="11">
        <f>SUM(E51,G51,I51,K51,M51,Q51)</f>
        <v>1617.0637545926643</v>
      </c>
    </row>
    <row r="52" spans="1:18" ht="12.75">
      <c r="A52" s="16"/>
      <c r="B52" s="4" t="s">
        <v>65</v>
      </c>
      <c r="C52" s="21" t="s">
        <v>64</v>
      </c>
      <c r="D52" s="5">
        <v>10.89</v>
      </c>
      <c r="E52" s="6">
        <f>IF(D52&lt;1.5,,IF(D52&lt;1.5,,SUM(51.39*(POWER((D52-1.5),1.05)))))</f>
        <v>539.7311573813488</v>
      </c>
      <c r="F52" s="5">
        <v>0</v>
      </c>
      <c r="G52" s="6">
        <f>IF(F52&lt;10,,IF(F52&lt;10,,SUM(5.33*(POWER((F52-10),1.1)))))</f>
        <v>0</v>
      </c>
      <c r="H52" s="5">
        <v>8.45</v>
      </c>
      <c r="I52" s="6">
        <f>IF(H52&lt;0.1,,IF(H52&gt;11.5,,SUM(58.015*(POWER((11.5-H52),1.81)))))</f>
        <v>436.63948470417114</v>
      </c>
      <c r="J52" s="7">
        <v>0</v>
      </c>
      <c r="K52" s="6">
        <f>IF(J52&lt;75,,IF(J52&lt;75,,SUM(0.8465*(POWER((J52-75),1.42)))))</f>
        <v>0</v>
      </c>
      <c r="L52" s="8">
        <v>420</v>
      </c>
      <c r="M52" s="6">
        <f>IF(L52&lt;220,,IF(L52&lt;220,,SUM(0.14354*(POWER((L52-220),1.4)))))</f>
        <v>239.00937478092953</v>
      </c>
      <c r="N52" s="9">
        <v>4</v>
      </c>
      <c r="O52" s="10" t="s">
        <v>11</v>
      </c>
      <c r="P52" s="25">
        <v>0.26</v>
      </c>
      <c r="Q52" s="6">
        <f>IF((N52*60+P52)&lt;0.1,,IF((N52*60+P52)&gt;305.5,,SUM(0.08713*(POWER((305.5-(N52*60+P52)),1.85)))))</f>
        <v>198.16115545900294</v>
      </c>
      <c r="R52" s="11">
        <f>SUM(E52,G52,I52,K52,M52,Q52)</f>
        <v>1413.5411723254522</v>
      </c>
    </row>
    <row r="53" spans="1:18" ht="12.75">
      <c r="A53" s="16"/>
      <c r="B53" s="4" t="s">
        <v>66</v>
      </c>
      <c r="C53" s="21" t="s">
        <v>64</v>
      </c>
      <c r="D53" s="5">
        <v>0</v>
      </c>
      <c r="E53" s="6">
        <f>IF(D53&lt;1.5,,IF(D53&lt;1.5,,SUM(51.39*(POWER((D53-1.5),1.05)))))</f>
        <v>0</v>
      </c>
      <c r="F53" s="5">
        <v>58.39</v>
      </c>
      <c r="G53" s="6">
        <f>IF(F53&lt;10,,IF(F53&lt;10,,SUM(5.33*(POWER((F53-10),1.1)))))</f>
        <v>380.15297483329016</v>
      </c>
      <c r="H53" s="5">
        <v>8.88</v>
      </c>
      <c r="I53" s="6">
        <f>IF(H53&lt;0.1,,IF(H53&gt;11.5,,SUM(58.015*(POWER((11.5-H53),1.81)))))</f>
        <v>331.6390282035737</v>
      </c>
      <c r="J53" s="7">
        <v>158</v>
      </c>
      <c r="K53" s="6">
        <f>IF(J53&lt;75,,IF(J53&lt;75,,SUM(0.8465*(POWER((J53-75),1.42)))))</f>
        <v>449.487743088984</v>
      </c>
      <c r="L53" s="8">
        <v>0</v>
      </c>
      <c r="M53" s="6">
        <f>IF(L53&lt;220,,IF(L53&lt;220,,SUM(0.14354*(POWER((L53-220),1.4)))))</f>
        <v>0</v>
      </c>
      <c r="N53" s="9">
        <v>0</v>
      </c>
      <c r="O53" s="10" t="s">
        <v>11</v>
      </c>
      <c r="P53" s="25">
        <v>0</v>
      </c>
      <c r="Q53" s="6">
        <f>IF((N53*60+P53)&lt;0.1,,IF((N53*60+P53)&gt;305.5,,SUM(0.08713*(POWER((305.5-(N53*60+P53)),1.85)))))</f>
        <v>0</v>
      </c>
      <c r="R53" s="11">
        <f>SUM(E53,G53,I53,K53,M53,Q53)</f>
        <v>1161.2797461258479</v>
      </c>
    </row>
    <row r="54" spans="1:18" ht="12.75">
      <c r="A54" s="16"/>
      <c r="B54" s="4" t="s">
        <v>82</v>
      </c>
      <c r="C54" s="21" t="s">
        <v>64</v>
      </c>
      <c r="D54" s="5">
        <v>0</v>
      </c>
      <c r="E54" s="6">
        <f>IF(D54&lt;1.5,,IF(D54&lt;1.5,,SUM(51.39*(POWER((D54-1.5),1.05)))))</f>
        <v>0</v>
      </c>
      <c r="F54" s="5">
        <v>38.01</v>
      </c>
      <c r="G54" s="6">
        <f>IF(F54&lt;10,,IF(F54&lt;10,,SUM(5.33*(POWER((F54-10),1.1)))))</f>
        <v>208.33950536406547</v>
      </c>
      <c r="H54" s="5">
        <v>8.27</v>
      </c>
      <c r="I54" s="6">
        <f>IF(H54&lt;0.1,,IF(H54&gt;11.5,,SUM(58.015*(POWER((11.5-H54),1.81)))))</f>
        <v>484.3918885550466</v>
      </c>
      <c r="J54" s="7">
        <v>0</v>
      </c>
      <c r="K54" s="6">
        <f>IF(J54&lt;75,,IF(J54&lt;75,,SUM(0.8465*(POWER((J54-75),1.42)))))</f>
        <v>0</v>
      </c>
      <c r="L54" s="8">
        <v>423</v>
      </c>
      <c r="M54" s="6">
        <f>IF(L54&lt;220,,IF(L54&lt;220,,SUM(0.14354*(POWER((L54-220),1.4)))))</f>
        <v>244.04358433810987</v>
      </c>
      <c r="N54" s="9">
        <v>0</v>
      </c>
      <c r="O54" s="10" t="s">
        <v>11</v>
      </c>
      <c r="P54" s="25">
        <v>0</v>
      </c>
      <c r="Q54" s="6">
        <f>IF((N54*60+P54)&lt;0.1,,IF((N54*60+P54)&gt;305.5,,SUM(0.08713*(POWER((305.5-(N54*60+P54)),1.85)))))</f>
        <v>0</v>
      </c>
      <c r="R54" s="11">
        <f>SUM(E54,G54,I54,K54,M54,Q54)</f>
        <v>936.774978257222</v>
      </c>
    </row>
    <row r="55" spans="1:18" ht="12.75">
      <c r="A55" s="16"/>
      <c r="B55" s="4"/>
      <c r="C55" s="21"/>
      <c r="D55" s="5"/>
      <c r="E55" s="6"/>
      <c r="F55" s="5"/>
      <c r="G55" s="6"/>
      <c r="H55" s="5"/>
      <c r="I55" s="6"/>
      <c r="J55" s="7"/>
      <c r="K55" s="6"/>
      <c r="L55" s="8"/>
      <c r="M55" s="6"/>
      <c r="N55" s="9"/>
      <c r="O55" s="10"/>
      <c r="P55" s="25"/>
      <c r="Q55" s="6"/>
      <c r="R55" s="11">
        <f>R50+R51+R52+R53</f>
        <v>5903.380836370042</v>
      </c>
    </row>
    <row r="56" spans="1:18" ht="12.75">
      <c r="A56" s="17"/>
      <c r="B56" s="14"/>
      <c r="C56" s="22"/>
      <c r="D56" s="15"/>
      <c r="E56" s="7"/>
      <c r="F56" s="15"/>
      <c r="G56" s="7"/>
      <c r="H56" s="15"/>
      <c r="I56" s="7"/>
      <c r="J56" s="7"/>
      <c r="K56" s="7"/>
      <c r="L56" s="14"/>
      <c r="M56" s="7"/>
      <c r="N56" s="9"/>
      <c r="O56" s="10"/>
      <c r="P56" s="26"/>
      <c r="Q56" s="7"/>
      <c r="R56" s="10"/>
    </row>
    <row r="57" spans="1:18" ht="12.75">
      <c r="A57" s="16"/>
      <c r="B57" s="4" t="s">
        <v>72</v>
      </c>
      <c r="C57" s="21" t="s">
        <v>70</v>
      </c>
      <c r="D57" s="5">
        <v>10.92</v>
      </c>
      <c r="E57" s="6">
        <f>IF(D57&lt;1.5,,IF(D57&lt;1.5,,SUM(51.39*(POWER((D57-1.5),1.05)))))</f>
        <v>541.5419015810921</v>
      </c>
      <c r="F57" s="5">
        <v>0</v>
      </c>
      <c r="G57" s="6">
        <f>IF(F57&lt;10,,IF(F57&lt;10,,SUM(5.33*(POWER((F57-10),1.1)))))</f>
        <v>0</v>
      </c>
      <c r="H57" s="5">
        <v>8.59</v>
      </c>
      <c r="I57" s="6">
        <f>IF(H57&lt;0.1,,IF(H57&gt;11.5,,SUM(58.015*(POWER((11.5-H57),1.81)))))</f>
        <v>401.03899811759595</v>
      </c>
      <c r="J57" s="7">
        <v>155</v>
      </c>
      <c r="K57" s="6">
        <f>IF(J57&lt;75,,IF(J57&lt;75,,SUM(0.8465*(POWER((J57-75),1.42)))))</f>
        <v>426.59400110369745</v>
      </c>
      <c r="L57" s="8">
        <v>0</v>
      </c>
      <c r="M57" s="6">
        <f>IF(L57&lt;220,,IF(L57&lt;220,,SUM(0.14354*(POWER((L57-220),1.4)))))</f>
        <v>0</v>
      </c>
      <c r="N57" s="9">
        <v>3</v>
      </c>
      <c r="O57" s="10" t="s">
        <v>11</v>
      </c>
      <c r="P57" s="25">
        <v>16.54</v>
      </c>
      <c r="Q57" s="6">
        <f>IF((N57*60+P57)&lt;0.1,,IF((N57*60+P57)&gt;305.5,,SUM(0.08713*(POWER((305.5-(N57*60+P57)),1.85)))))</f>
        <v>511.81362019136293</v>
      </c>
      <c r="R57" s="11">
        <f>SUM(E57,G57,I57,K57,M57,Q57)</f>
        <v>1880.9885209937484</v>
      </c>
    </row>
    <row r="58" spans="1:18" ht="12.75">
      <c r="A58" s="16"/>
      <c r="B58" s="4" t="s">
        <v>71</v>
      </c>
      <c r="C58" s="21" t="s">
        <v>70</v>
      </c>
      <c r="D58" s="5">
        <v>0</v>
      </c>
      <c r="E58" s="6">
        <f>IF(D58&lt;1.5,,IF(D58&lt;1.5,,SUM(51.39*(POWER((D58-1.5),1.05)))))</f>
        <v>0</v>
      </c>
      <c r="F58" s="5">
        <v>59.42</v>
      </c>
      <c r="G58" s="6">
        <f>IF(F58&lt;10,,IF(F58&lt;10,,SUM(5.33*(POWER((F58-10),1.1)))))</f>
        <v>389.06326244697067</v>
      </c>
      <c r="H58" s="5">
        <v>8.71</v>
      </c>
      <c r="I58" s="6">
        <f>IF(H58&lt;0.1,,IF(H58&gt;11.5,,SUM(58.015*(POWER((11.5-H58),1.81)))))</f>
        <v>371.6070156208127</v>
      </c>
      <c r="J58" s="7">
        <v>149</v>
      </c>
      <c r="K58" s="6">
        <f>IF(J58&lt;75,,IF(J58&lt;75,,SUM(0.8465*(POWER((J58-75),1.42)))))</f>
        <v>381.887993523698</v>
      </c>
      <c r="L58" s="8">
        <v>0</v>
      </c>
      <c r="M58" s="6">
        <f>IF(L58&lt;220,,IF(L58&lt;220,,SUM(0.14354*(POWER((L58-220),1.4)))))</f>
        <v>0</v>
      </c>
      <c r="N58" s="9">
        <v>3</v>
      </c>
      <c r="O58" s="10" t="s">
        <v>11</v>
      </c>
      <c r="P58" s="25">
        <v>3.54</v>
      </c>
      <c r="Q58" s="6">
        <f>IF((N58*60+P58)&lt;0.1,,IF((N58*60+P58)&gt;305.5,,SUM(0.08713*(POWER((305.5-(N58*60+P58)),1.85)))))</f>
        <v>630.4779945331679</v>
      </c>
      <c r="R58" s="11">
        <f>SUM(E58,G58,I58,K58,M58,Q58)</f>
        <v>1773.0362661246493</v>
      </c>
    </row>
    <row r="59" spans="1:18" ht="12.75">
      <c r="A59" s="16"/>
      <c r="B59" s="4" t="s">
        <v>73</v>
      </c>
      <c r="C59" s="21" t="s">
        <v>70</v>
      </c>
      <c r="D59" s="5">
        <v>9.64</v>
      </c>
      <c r="E59" s="6">
        <f>IF(D59&lt;1.5,,IF(D59&lt;1.5,,SUM(51.39*(POWER((D59-1.5),1.05)))))</f>
        <v>464.55190230455014</v>
      </c>
      <c r="F59" s="5">
        <v>0</v>
      </c>
      <c r="G59" s="6">
        <f>IF(F59&lt;10,,IF(F59&lt;10,,SUM(5.33*(POWER((F59-10),1.1)))))</f>
        <v>0</v>
      </c>
      <c r="H59" s="5">
        <v>9.09</v>
      </c>
      <c r="I59" s="6">
        <f>IF(H59&lt;0.1,,IF(H59&gt;11.5,,SUM(58.015*(POWER((11.5-H59),1.81)))))</f>
        <v>285.0960128646154</v>
      </c>
      <c r="J59" s="7">
        <v>149</v>
      </c>
      <c r="K59" s="6">
        <f>IF(J59&lt;75,,IF(J59&lt;75,,SUM(0.8465*(POWER((J59-75),1.42)))))</f>
        <v>381.887993523698</v>
      </c>
      <c r="L59" s="8">
        <v>0</v>
      </c>
      <c r="M59" s="6">
        <f>IF(L59&lt;220,,IF(L59&lt;220,,SUM(0.14354*(POWER((L59-220),1.4)))))</f>
        <v>0</v>
      </c>
      <c r="N59" s="9">
        <v>3</v>
      </c>
      <c r="O59" s="10" t="s">
        <v>11</v>
      </c>
      <c r="P59" s="25">
        <v>30.73</v>
      </c>
      <c r="Q59" s="6">
        <f>IF((N59*60+P59)&lt;0.1,,IF((N59*60+P59)&gt;305.5,,SUM(0.08713*(POWER((305.5-(N59*60+P59)),1.85)))))</f>
        <v>395.3746706832602</v>
      </c>
      <c r="R59" s="11">
        <f>SUM(E59,G59,I59,K59,M59,Q59)</f>
        <v>1526.9105793761237</v>
      </c>
    </row>
    <row r="60" spans="1:18" ht="12.75">
      <c r="A60" s="16"/>
      <c r="B60" s="4" t="s">
        <v>74</v>
      </c>
      <c r="C60" s="21" t="s">
        <v>70</v>
      </c>
      <c r="D60" s="5">
        <v>0</v>
      </c>
      <c r="E60" s="6">
        <f>IF(D60&lt;1.5,,IF(D60&lt;1.5,,SUM(51.39*(POWER((D60-1.5),1.05)))))</f>
        <v>0</v>
      </c>
      <c r="F60" s="5">
        <v>42.59</v>
      </c>
      <c r="G60" s="6">
        <f>IF(F60&lt;10,,IF(F60&lt;10,,SUM(5.33*(POWER((F60-10),1.1)))))</f>
        <v>246.10475541536508</v>
      </c>
      <c r="H60" s="5">
        <v>9.04</v>
      </c>
      <c r="I60" s="6">
        <f>IF(H60&lt;0.1,,IF(H60&gt;11.5,,SUM(58.015*(POWER((11.5-H60),1.81)))))</f>
        <v>295.89173911770894</v>
      </c>
      <c r="J60" s="7">
        <v>0</v>
      </c>
      <c r="K60" s="6">
        <f>IF(J60&lt;75,,IF(J60&lt;75,,SUM(0.8465*(POWER((J60-75),1.42)))))</f>
        <v>0</v>
      </c>
      <c r="L60" s="8">
        <v>427</v>
      </c>
      <c r="M60" s="6">
        <f>IF(L60&lt;220,,IF(L60&lt;220,,SUM(0.14354*(POWER((L60-220),1.4)))))</f>
        <v>250.80224839007897</v>
      </c>
      <c r="N60" s="9">
        <v>2</v>
      </c>
      <c r="O60" s="10" t="s">
        <v>11</v>
      </c>
      <c r="P60" s="25">
        <v>56.65</v>
      </c>
      <c r="Q60" s="6">
        <f>IF((N60*60+P60)&lt;0.1,,IF((N60*60+P60)&gt;305.5,,SUM(0.08713*(POWER((305.5-(N60*60+P60)),1.85)))))</f>
        <v>697.949332714252</v>
      </c>
      <c r="R60" s="11">
        <f>SUM(E60,G60,I60,K60,M60,Q60)</f>
        <v>1490.748075637405</v>
      </c>
    </row>
    <row r="61" spans="1:18" ht="12.75">
      <c r="A61" s="16"/>
      <c r="B61" s="4" t="s">
        <v>83</v>
      </c>
      <c r="C61" s="21" t="s">
        <v>70</v>
      </c>
      <c r="D61" s="5">
        <v>9.36</v>
      </c>
      <c r="E61" s="6">
        <f>IF(D61&lt;1.5,,IF(D61&lt;1.5,,SUM(51.39*(POWER((D61-1.5),1.05)))))</f>
        <v>447.78783505250846</v>
      </c>
      <c r="F61" s="5">
        <v>0</v>
      </c>
      <c r="G61" s="6">
        <f>IF(F61&lt;10,,IF(F61&lt;10,,SUM(5.33*(POWER((F61-10),1.1)))))</f>
        <v>0</v>
      </c>
      <c r="H61" s="5">
        <v>8.7</v>
      </c>
      <c r="I61" s="6">
        <f>IF(H61&lt;0.1,,IF(H61&gt;11.5,,SUM(58.015*(POWER((11.5-H61),1.81)))))</f>
        <v>374.0212982170077</v>
      </c>
      <c r="J61" s="7">
        <v>0</v>
      </c>
      <c r="K61" s="6">
        <f>IF(J61&lt;75,,IF(J61&lt;75,,SUM(0.8465*(POWER((J61-75),1.42)))))</f>
        <v>0</v>
      </c>
      <c r="L61" s="8">
        <v>423</v>
      </c>
      <c r="M61" s="6">
        <f>IF(L61&lt;220,,IF(L61&lt;220,,SUM(0.14354*(POWER((L61-220),1.4)))))</f>
        <v>244.04358433810987</v>
      </c>
      <c r="N61" s="9">
        <v>3</v>
      </c>
      <c r="O61" s="10" t="s">
        <v>11</v>
      </c>
      <c r="P61" s="25">
        <v>30.48</v>
      </c>
      <c r="Q61" s="6">
        <f>IF((N61*60+P61)&lt;0.1,,IF((N61*60+P61)&gt;305.5,,SUM(0.08713*(POWER((305.5-(N61*60+P61)),1.85)))))</f>
        <v>397.3063554977242</v>
      </c>
      <c r="R61" s="11">
        <f>SUM(E61,G61,I61,K61,M61,Q61)</f>
        <v>1463.1590731053502</v>
      </c>
    </row>
    <row r="62" spans="1:18" ht="12.75">
      <c r="A62" s="16"/>
      <c r="B62" s="4"/>
      <c r="C62" s="21"/>
      <c r="D62" s="5"/>
      <c r="E62" s="6"/>
      <c r="F62" s="5"/>
      <c r="G62" s="6"/>
      <c r="H62" s="5"/>
      <c r="I62" s="6"/>
      <c r="J62" s="7"/>
      <c r="K62" s="6"/>
      <c r="L62" s="8"/>
      <c r="M62" s="6"/>
      <c r="N62" s="9"/>
      <c r="O62" s="10"/>
      <c r="P62" s="25"/>
      <c r="Q62" s="6"/>
      <c r="R62" s="11">
        <f>R57+R58+R59+R60</f>
        <v>6671.683442131926</v>
      </c>
    </row>
    <row r="63" spans="1:18" ht="12.75">
      <c r="A63" s="17"/>
      <c r="B63" s="14"/>
      <c r="C63" s="22"/>
      <c r="D63" s="15"/>
      <c r="E63" s="7"/>
      <c r="F63" s="15"/>
      <c r="G63" s="7"/>
      <c r="H63" s="15"/>
      <c r="I63" s="7"/>
      <c r="J63" s="7"/>
      <c r="K63" s="7"/>
      <c r="L63" s="14"/>
      <c r="M63" s="7"/>
      <c r="N63" s="9"/>
      <c r="O63" s="10"/>
      <c r="P63" s="26"/>
      <c r="Q63" s="7"/>
      <c r="R63" s="10"/>
    </row>
    <row r="64" spans="1:18" ht="12.75">
      <c r="A64" s="16"/>
      <c r="B64" s="4" t="s">
        <v>78</v>
      </c>
      <c r="C64" s="21" t="s">
        <v>79</v>
      </c>
      <c r="D64" s="5">
        <v>6.96</v>
      </c>
      <c r="E64" s="6">
        <f>IF(D64&lt;1.5,,IF(D64&lt;1.5,,SUM(51.39*(POWER((D64-1.5),1.05)))))</f>
        <v>305.4435034997757</v>
      </c>
      <c r="F64" s="5">
        <v>0</v>
      </c>
      <c r="G64" s="6">
        <f>IF(F64&lt;10,,IF(F64&lt;10,,SUM(5.33*(POWER((F64-10),1.1)))))</f>
        <v>0</v>
      </c>
      <c r="H64" s="5">
        <v>8.92</v>
      </c>
      <c r="I64" s="6">
        <f>IF(H64&lt;0.1,,IF(H64&gt;11.5,,SUM(58.015*(POWER((11.5-H64),1.81)))))</f>
        <v>322.5313722725826</v>
      </c>
      <c r="J64" s="7">
        <v>152</v>
      </c>
      <c r="K64" s="6">
        <f>IF(J64&lt;75,,IF(J64&lt;75,,SUM(0.8465*(POWER((J64-75),1.42)))))</f>
        <v>404.0580766134748</v>
      </c>
      <c r="L64" s="8">
        <v>0</v>
      </c>
      <c r="M64" s="6">
        <f>IF(L64&lt;220,,IF(L64&lt;220,,SUM(0.14354*(POWER((L64-220),1.4)))))</f>
        <v>0</v>
      </c>
      <c r="N64" s="9">
        <v>3</v>
      </c>
      <c r="O64" s="10" t="s">
        <v>11</v>
      </c>
      <c r="P64" s="25">
        <v>42.99</v>
      </c>
      <c r="Q64" s="6">
        <f>IF((N64*60+P64)&lt;0.1,,IF((N64*60+P64)&gt;305.5,,SUM(0.08713*(POWER((305.5-(N64*60+P64)),1.85)))))</f>
        <v>305.9883559496137</v>
      </c>
      <c r="R64" s="11">
        <f>SUM(E64,G64,I64,K64,M64,Q64)</f>
        <v>1338.021308335447</v>
      </c>
    </row>
    <row r="65" spans="1:18" ht="12.75">
      <c r="A65" s="16"/>
      <c r="B65" s="4"/>
      <c r="C65" s="21"/>
      <c r="D65" s="5"/>
      <c r="E65" s="6">
        <f>IF(D65&lt;1.5,,IF(D65&lt;1.5,,SUM(51.39*(POWER((D65-1.5),1.05)))))</f>
        <v>0</v>
      </c>
      <c r="F65" s="5"/>
      <c r="G65" s="6">
        <f>IF(F65&lt;10,,IF(F65&lt;10,,SUM(5.33*(POWER((F65-10),1.1)))))</f>
        <v>0</v>
      </c>
      <c r="H65" s="5"/>
      <c r="I65" s="6">
        <f>IF(H65&lt;0.1,,IF(H65&gt;11.5,,SUM(58.015*(POWER((11.5-H65),1.81)))))</f>
        <v>0</v>
      </c>
      <c r="J65" s="7"/>
      <c r="K65" s="6">
        <f>IF(J65&lt;75,,IF(J65&lt;75,,SUM(0.8465*(POWER((J65-75),1.42)))))</f>
        <v>0</v>
      </c>
      <c r="L65" s="8"/>
      <c r="M65" s="6">
        <f>IF(L65&lt;220,,IF(L65&lt;220,,SUM(0.14354*(POWER((L65-220),1.4)))))</f>
        <v>0</v>
      </c>
      <c r="N65" s="9"/>
      <c r="O65" s="10" t="s">
        <v>11</v>
      </c>
      <c r="P65" s="25"/>
      <c r="Q65" s="6">
        <f>IF((N65*60+P65)&lt;0.1,,IF((N65*60+P65)&gt;305.5,,SUM(0.08713*(POWER((305.5-(N65*60+P65)),1.85)))))</f>
        <v>0</v>
      </c>
      <c r="R65" s="11">
        <f>SUM(E65,G65,I65,K65,M65,Q65)</f>
        <v>0</v>
      </c>
    </row>
    <row r="66" spans="1:18" ht="12.75">
      <c r="A66" s="16"/>
      <c r="B66" s="4"/>
      <c r="C66" s="21"/>
      <c r="D66" s="5"/>
      <c r="E66" s="6">
        <f>IF(D66&lt;1.5,,IF(D66&lt;1.5,,SUM(51.39*(POWER((D66-1.5),1.05)))))</f>
        <v>0</v>
      </c>
      <c r="F66" s="5"/>
      <c r="G66" s="6">
        <f>IF(F66&lt;10,,IF(F66&lt;10,,SUM(5.33*(POWER((F66-10),1.1)))))</f>
        <v>0</v>
      </c>
      <c r="H66" s="5"/>
      <c r="I66" s="6">
        <f>IF(H66&lt;0.1,,IF(H66&gt;11.5,,SUM(58.015*(POWER((11.5-H66),1.81)))))</f>
        <v>0</v>
      </c>
      <c r="J66" s="7"/>
      <c r="K66" s="6">
        <f>IF(J66&lt;75,,IF(J66&lt;75,,SUM(0.8465*(POWER((J66-75),1.42)))))</f>
        <v>0</v>
      </c>
      <c r="L66" s="8"/>
      <c r="M66" s="6">
        <f>IF(L66&lt;220,,IF(L66&lt;220,,SUM(0.14354*(POWER((L66-220),1.4)))))</f>
        <v>0</v>
      </c>
      <c r="N66" s="9"/>
      <c r="O66" s="10" t="s">
        <v>11</v>
      </c>
      <c r="P66" s="25"/>
      <c r="Q66" s="6">
        <f>IF((N66*60+P66)&lt;0.1,,IF((N66*60+P66)&gt;305.5,,SUM(0.08713*(POWER((305.5-(N66*60+P66)),1.85)))))</f>
        <v>0</v>
      </c>
      <c r="R66" s="11">
        <f>SUM(E66,G66,I66,K66,M66,Q66)</f>
        <v>0</v>
      </c>
    </row>
    <row r="67" spans="1:18" ht="12.75">
      <c r="A67" s="16"/>
      <c r="B67" s="4"/>
      <c r="C67" s="21"/>
      <c r="D67" s="5"/>
      <c r="E67" s="6">
        <f>IF(D67&lt;1.5,,IF(D67&lt;1.5,,SUM(51.39*(POWER((D67-1.5),1.05)))))</f>
        <v>0</v>
      </c>
      <c r="F67" s="5"/>
      <c r="G67" s="6">
        <f>IF(F67&lt;10,,IF(F67&lt;10,,SUM(5.33*(POWER((F67-10),1.1)))))</f>
        <v>0</v>
      </c>
      <c r="H67" s="5"/>
      <c r="I67" s="6">
        <f>IF(H67&lt;0.1,,IF(H67&gt;11.5,,SUM(58.015*(POWER((11.5-H67),1.81)))))</f>
        <v>0</v>
      </c>
      <c r="J67" s="7"/>
      <c r="K67" s="6">
        <f>IF(J67&lt;75,,IF(J67&lt;75,,SUM(0.8465*(POWER((J67-75),1.42)))))</f>
        <v>0</v>
      </c>
      <c r="L67" s="8"/>
      <c r="M67" s="6">
        <f>IF(L67&lt;220,,IF(L67&lt;220,,SUM(0.14354*(POWER((L67-220),1.4)))))</f>
        <v>0</v>
      </c>
      <c r="N67" s="9"/>
      <c r="O67" s="10" t="s">
        <v>11</v>
      </c>
      <c r="P67" s="25"/>
      <c r="Q67" s="6">
        <f>IF((N67*60+P67)&lt;0.1,,IF((N67*60+P67)&gt;305.5,,SUM(0.08713*(POWER((305.5-(N67*60+P67)),1.85)))))</f>
        <v>0</v>
      </c>
      <c r="R67" s="11">
        <f>SUM(E67,G67,I67,K67,M67,Q67)</f>
        <v>0</v>
      </c>
    </row>
    <row r="68" spans="1:18" ht="12.75">
      <c r="A68" s="16"/>
      <c r="B68" s="4"/>
      <c r="C68" s="21"/>
      <c r="D68" s="5"/>
      <c r="E68" s="6">
        <f>IF(D68&lt;1.5,,IF(D68&lt;1.5,,SUM(51.39*(POWER((D68-1.5),1.05)))))</f>
        <v>0</v>
      </c>
      <c r="F68" s="5"/>
      <c r="G68" s="6">
        <f>IF(F68&lt;10,,IF(F68&lt;10,,SUM(5.33*(POWER((F68-10),1.1)))))</f>
        <v>0</v>
      </c>
      <c r="H68" s="5"/>
      <c r="I68" s="6">
        <f>IF(H68&lt;0.1,,IF(H68&gt;11.5,,SUM(58.015*(POWER((11.5-H68),1.81)))))</f>
        <v>0</v>
      </c>
      <c r="J68" s="7"/>
      <c r="K68" s="6">
        <f>IF(J68&lt;75,,IF(J68&lt;75,,SUM(0.8465*(POWER((J68-75),1.42)))))</f>
        <v>0</v>
      </c>
      <c r="L68" s="8"/>
      <c r="M68" s="6">
        <f>IF(L68&lt;220,,IF(L68&lt;220,,SUM(0.14354*(POWER((L68-220),1.4)))))</f>
        <v>0</v>
      </c>
      <c r="N68" s="9"/>
      <c r="O68" s="10" t="s">
        <v>11</v>
      </c>
      <c r="P68" s="25"/>
      <c r="Q68" s="6">
        <f>IF((N68*60+P68)&lt;0.1,,IF((N68*60+P68)&gt;305.5,,SUM(0.08713*(POWER((305.5-(N68*60+P68)),1.85)))))</f>
        <v>0</v>
      </c>
      <c r="R68" s="11">
        <f>SUM(E68,G68,I68,K68,M68,Q68)</f>
        <v>0</v>
      </c>
    </row>
    <row r="69" spans="1:18" ht="12.75">
      <c r="A69" s="16"/>
      <c r="B69" s="4"/>
      <c r="C69" s="21"/>
      <c r="D69" s="5"/>
      <c r="E69" s="6"/>
      <c r="F69" s="5"/>
      <c r="G69" s="6"/>
      <c r="H69" s="5"/>
      <c r="I69" s="6"/>
      <c r="J69" s="7"/>
      <c r="K69" s="6"/>
      <c r="L69" s="8"/>
      <c r="M69" s="6"/>
      <c r="N69" s="9"/>
      <c r="O69" s="10"/>
      <c r="P69" s="25"/>
      <c r="Q69" s="6"/>
      <c r="R69" s="11">
        <f>R64+R65+R66+R67</f>
        <v>1338.021308335447</v>
      </c>
    </row>
    <row r="70" spans="1:10" ht="12.75">
      <c r="A70" s="12"/>
      <c r="C70" s="23"/>
      <c r="J70" s="13"/>
    </row>
    <row r="71" spans="1:10" ht="12.75">
      <c r="A71" s="12"/>
      <c r="C71" s="23"/>
      <c r="J71" s="13"/>
    </row>
    <row r="72" spans="1:10" ht="12.75">
      <c r="A72" s="12"/>
      <c r="B72" s="36"/>
      <c r="C72" s="37" t="s">
        <v>33</v>
      </c>
      <c r="D72" s="36"/>
      <c r="J72" s="13"/>
    </row>
    <row r="73" spans="1:10" ht="12.75">
      <c r="A73" s="12"/>
      <c r="B73" s="36"/>
      <c r="C73" s="37"/>
      <c r="D73" s="36"/>
      <c r="J73" s="13"/>
    </row>
    <row r="74" spans="1:10" ht="12.75">
      <c r="A74" s="12"/>
      <c r="B74" s="36" t="s">
        <v>15</v>
      </c>
      <c r="C74" s="37" t="s">
        <v>30</v>
      </c>
      <c r="D74" s="38">
        <v>7101.690411428726</v>
      </c>
      <c r="J74" s="13"/>
    </row>
    <row r="75" spans="1:10" ht="12.75">
      <c r="A75" s="12"/>
      <c r="B75" s="36" t="s">
        <v>14</v>
      </c>
      <c r="C75" s="37" t="s">
        <v>31</v>
      </c>
      <c r="D75" s="38">
        <v>7065.653253813956</v>
      </c>
      <c r="J75" s="13"/>
    </row>
    <row r="76" spans="1:10" ht="12.75">
      <c r="A76" s="12"/>
      <c r="B76" s="36" t="s">
        <v>16</v>
      </c>
      <c r="C76" s="37" t="s">
        <v>52</v>
      </c>
      <c r="D76" s="38">
        <v>6714.771413151365</v>
      </c>
      <c r="J76" s="13"/>
    </row>
    <row r="77" spans="1:10" ht="12.75">
      <c r="A77" s="12"/>
      <c r="B77" s="36" t="s">
        <v>17</v>
      </c>
      <c r="C77" s="37" t="s">
        <v>70</v>
      </c>
      <c r="D77" s="38">
        <v>6671.683442131926</v>
      </c>
      <c r="J77" s="13"/>
    </row>
    <row r="78" spans="1:10" ht="12.75">
      <c r="A78" s="12"/>
      <c r="B78" s="36" t="s">
        <v>18</v>
      </c>
      <c r="C78" s="37" t="s">
        <v>48</v>
      </c>
      <c r="D78" s="38">
        <v>6368.601732007086</v>
      </c>
      <c r="J78" s="13"/>
    </row>
    <row r="79" spans="1:10" ht="12.75">
      <c r="A79" s="12"/>
      <c r="B79" s="36" t="s">
        <v>19</v>
      </c>
      <c r="C79" s="37" t="s">
        <v>41</v>
      </c>
      <c r="D79" s="38">
        <v>6271.999637715427</v>
      </c>
      <c r="J79" s="13"/>
    </row>
    <row r="80" spans="1:10" ht="12.75">
      <c r="A80" s="12"/>
      <c r="B80" s="36" t="s">
        <v>20</v>
      </c>
      <c r="C80" s="37" t="s">
        <v>58</v>
      </c>
      <c r="D80" s="38">
        <v>6251.778547195566</v>
      </c>
      <c r="J80" s="13"/>
    </row>
    <row r="81" spans="1:10" ht="12.75">
      <c r="A81" s="12"/>
      <c r="B81" s="36" t="s">
        <v>21</v>
      </c>
      <c r="C81" s="37" t="s">
        <v>64</v>
      </c>
      <c r="D81" s="38">
        <v>5903.380836370042</v>
      </c>
      <c r="J81" s="13"/>
    </row>
    <row r="82" spans="1:10" ht="12.75">
      <c r="A82" s="12"/>
      <c r="C82" s="23"/>
      <c r="D82" s="35"/>
      <c r="J82" s="13"/>
    </row>
    <row r="83" spans="1:10" ht="12.75">
      <c r="A83" s="12"/>
      <c r="C83" s="20"/>
      <c r="J83" s="13"/>
    </row>
    <row r="84" spans="1:10" ht="12.75">
      <c r="A84" s="12"/>
      <c r="C84" s="20"/>
      <c r="J84" s="13"/>
    </row>
    <row r="85" spans="1:10" ht="12.75">
      <c r="A85" s="12"/>
      <c r="C85" s="20"/>
      <c r="J85" s="13"/>
    </row>
    <row r="86" spans="1:10" ht="12.75">
      <c r="A86" s="12"/>
      <c r="J86" s="13"/>
    </row>
    <row r="87" spans="1:10" ht="12.75">
      <c r="A87" s="12"/>
      <c r="J87" s="13"/>
    </row>
    <row r="88" spans="1:10" ht="12.75">
      <c r="A88" s="12"/>
      <c r="J88" s="13"/>
    </row>
    <row r="89" spans="1:10" ht="12.75">
      <c r="A89" s="12"/>
      <c r="J89" s="13"/>
    </row>
    <row r="90" spans="1:10" ht="12.75">
      <c r="A90" s="12"/>
      <c r="J90" s="13"/>
    </row>
    <row r="91" spans="1:10" ht="12.75">
      <c r="A91" s="12"/>
      <c r="J91" s="13"/>
    </row>
    <row r="92" spans="1:10" ht="12.75">
      <c r="A92" s="12"/>
      <c r="J92" s="13"/>
    </row>
    <row r="93" spans="1:10" ht="12.75">
      <c r="A93" s="12"/>
      <c r="J93" s="13"/>
    </row>
    <row r="94" spans="1:10" ht="12.75">
      <c r="A94" s="12"/>
      <c r="J94" s="13"/>
    </row>
    <row r="95" spans="1:10" ht="12.75">
      <c r="A95" s="12"/>
      <c r="J95" s="13"/>
    </row>
    <row r="96" spans="1:10" ht="12.75">
      <c r="A96" s="12"/>
      <c r="J96" s="13"/>
    </row>
    <row r="97" spans="1:10" ht="12.75">
      <c r="A97" s="12"/>
      <c r="J97" s="13"/>
    </row>
    <row r="98" spans="1:10" ht="12.75">
      <c r="A98" s="12"/>
      <c r="J98" s="13"/>
    </row>
    <row r="99" spans="1:10" ht="12.75">
      <c r="A99" s="12"/>
      <c r="J99" s="13"/>
    </row>
    <row r="100" spans="1:10" ht="12.75">
      <c r="A100" s="12"/>
      <c r="J100" s="13"/>
    </row>
    <row r="101" spans="1:10" ht="12.75">
      <c r="A101" s="12"/>
      <c r="J101" s="13"/>
    </row>
    <row r="102" spans="1:10" ht="12.75">
      <c r="A102" s="12"/>
      <c r="J102" s="13"/>
    </row>
    <row r="103" spans="1:10" ht="12.75">
      <c r="A103" s="12"/>
      <c r="J103" s="13"/>
    </row>
    <row r="104" spans="1:10" ht="12.75">
      <c r="A104" s="12"/>
      <c r="J104" s="13"/>
    </row>
    <row r="105" spans="1:10" ht="12.75">
      <c r="A105" s="12"/>
      <c r="J105" s="13"/>
    </row>
    <row r="106" spans="1:10" ht="12.75">
      <c r="A106" s="12"/>
      <c r="J106" s="13"/>
    </row>
    <row r="107" spans="1:10" ht="12.75">
      <c r="A107" s="12"/>
      <c r="J107" s="13"/>
    </row>
    <row r="108" spans="1:10" ht="12.75">
      <c r="A108" s="12"/>
      <c r="J108" s="13"/>
    </row>
    <row r="109" spans="1:10" ht="12.75">
      <c r="A109" s="12"/>
      <c r="J109" s="13"/>
    </row>
    <row r="110" spans="1:10" ht="12.75">
      <c r="A110" s="12"/>
      <c r="J110" s="13"/>
    </row>
    <row r="111" spans="1:10" ht="12.75">
      <c r="A111" s="12"/>
      <c r="J111" s="13"/>
    </row>
    <row r="112" spans="1:10" ht="12.75">
      <c r="A112" s="12"/>
      <c r="J112" s="13"/>
    </row>
    <row r="113" spans="1:10" ht="12.75">
      <c r="A113" s="12"/>
      <c r="J113" s="13"/>
    </row>
    <row r="114" spans="1:10" ht="12.75">
      <c r="A114" s="12"/>
      <c r="J114" s="13"/>
    </row>
    <row r="115" spans="1:10" ht="12.75">
      <c r="A115" s="12"/>
      <c r="J115" s="13"/>
    </row>
    <row r="116" spans="1:10" ht="12.75">
      <c r="A116" s="12"/>
      <c r="J116" s="13"/>
    </row>
    <row r="117" spans="1:10" ht="12.75">
      <c r="A117" s="12"/>
      <c r="J117" s="13"/>
    </row>
    <row r="118" spans="1:10" ht="12.75">
      <c r="A118" s="12"/>
      <c r="J118" s="13"/>
    </row>
    <row r="119" spans="1:10" ht="12.75">
      <c r="A119" s="12"/>
      <c r="J119" s="13"/>
    </row>
    <row r="120" spans="1:10" ht="12.75">
      <c r="A120" s="12"/>
      <c r="J120" s="13"/>
    </row>
    <row r="121" spans="1:10" ht="12.75">
      <c r="A121" s="12"/>
      <c r="J121" s="13"/>
    </row>
    <row r="122" spans="1:10" ht="12.75">
      <c r="A122" s="12"/>
      <c r="J122" s="13"/>
    </row>
    <row r="123" spans="1:10" ht="12.75">
      <c r="A123" s="12"/>
      <c r="J123" s="13"/>
    </row>
    <row r="124" spans="1:10" ht="12.75">
      <c r="A124" s="12"/>
      <c r="J124" s="13"/>
    </row>
    <row r="125" spans="1:10" ht="12.75">
      <c r="A125" s="12"/>
      <c r="J125" s="13"/>
    </row>
    <row r="126" spans="1:10" ht="12.75">
      <c r="A126" s="12"/>
      <c r="J126" s="13"/>
    </row>
    <row r="127" spans="1:10" ht="12.75">
      <c r="A127" s="12"/>
      <c r="J127" s="13"/>
    </row>
    <row r="128" spans="1:10" ht="12.75">
      <c r="A128" s="12"/>
      <c r="J128" s="13"/>
    </row>
    <row r="129" spans="1:10" ht="12.75">
      <c r="A129" s="12"/>
      <c r="J129" s="13"/>
    </row>
    <row r="130" spans="1:10" ht="12.75">
      <c r="A130" s="12"/>
      <c r="J130" s="13"/>
    </row>
    <row r="131" spans="1:10" ht="12.75">
      <c r="A131" s="12"/>
      <c r="J131" s="13"/>
    </row>
    <row r="132" spans="1:10" ht="12.75">
      <c r="A132" s="12"/>
      <c r="J132" s="13"/>
    </row>
    <row r="133" spans="1:10" ht="12.75">
      <c r="A133" s="12"/>
      <c r="J133" s="13"/>
    </row>
    <row r="134" spans="1:10" ht="12.75">
      <c r="A134" s="12"/>
      <c r="J134" s="13"/>
    </row>
    <row r="135" spans="1:10" ht="12.75">
      <c r="A135" s="12"/>
      <c r="J135" s="13"/>
    </row>
    <row r="136" spans="1:10" ht="12.75">
      <c r="A136" s="12"/>
      <c r="J136" s="13"/>
    </row>
    <row r="137" spans="1:10" ht="12.75">
      <c r="A137" s="12"/>
      <c r="J137" s="13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</sheetData>
  <sheetProtection/>
  <mergeCells count="1">
    <mergeCell ref="N7:P7"/>
  </mergeCells>
  <printOptions/>
  <pageMargins left="0.41" right="0.6" top="0.37" bottom="0.5" header="0.34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28">
      <selection activeCell="I41" sqref="I41"/>
    </sheetView>
  </sheetViews>
  <sheetFormatPr defaultColWidth="9.00390625" defaultRowHeight="12.75"/>
  <cols>
    <col min="1" max="1" width="5.875" style="13" customWidth="1"/>
    <col min="2" max="2" width="27.75390625" style="13" customWidth="1"/>
    <col min="3" max="3" width="23.625" style="13" customWidth="1"/>
    <col min="4" max="4" width="10.375" style="13" customWidth="1"/>
    <col min="5" max="5" width="10.125" style="13" customWidth="1"/>
    <col min="6" max="16384" width="9.125" style="13" customWidth="1"/>
  </cols>
  <sheetData>
    <row r="1" ht="15.75">
      <c r="B1" s="28" t="s">
        <v>13</v>
      </c>
    </row>
    <row r="4" spans="1:5" ht="15">
      <c r="A4" s="27"/>
      <c r="B4" s="14" t="s">
        <v>32</v>
      </c>
      <c r="C4" s="14" t="s">
        <v>36</v>
      </c>
      <c r="D4" s="14"/>
      <c r="E4" s="14"/>
    </row>
    <row r="5" spans="1:5" ht="15">
      <c r="A5" s="27"/>
      <c r="B5" s="14" t="s">
        <v>77</v>
      </c>
      <c r="C5" s="14" t="s">
        <v>48</v>
      </c>
      <c r="D5" s="14"/>
      <c r="E5" s="14"/>
    </row>
    <row r="6" spans="1:5" ht="15">
      <c r="A6" s="27" t="s">
        <v>15</v>
      </c>
      <c r="B6" s="14" t="s">
        <v>39</v>
      </c>
      <c r="C6" s="14" t="s">
        <v>36</v>
      </c>
      <c r="D6" s="14"/>
      <c r="E6" s="14"/>
    </row>
    <row r="7" spans="1:5" ht="15">
      <c r="A7" s="27"/>
      <c r="B7" s="14" t="s">
        <v>29</v>
      </c>
      <c r="C7" s="14" t="s">
        <v>30</v>
      </c>
      <c r="D7" s="14"/>
      <c r="E7" s="14"/>
    </row>
    <row r="8" spans="1:5" ht="15">
      <c r="A8" s="27"/>
      <c r="B8" s="14" t="s">
        <v>59</v>
      </c>
      <c r="C8" s="14" t="s">
        <v>58</v>
      </c>
      <c r="D8" s="14"/>
      <c r="E8" s="14"/>
    </row>
    <row r="9" spans="1:5" ht="15">
      <c r="A9" s="27"/>
      <c r="B9" s="14"/>
      <c r="C9" s="22"/>
      <c r="D9" s="14"/>
      <c r="E9" s="14"/>
    </row>
    <row r="10" spans="1:5" ht="15">
      <c r="A10" s="27"/>
      <c r="B10" s="14" t="s">
        <v>44</v>
      </c>
      <c r="C10" s="14" t="s">
        <v>41</v>
      </c>
      <c r="D10" s="14"/>
      <c r="E10" s="14"/>
    </row>
    <row r="11" spans="1:5" ht="15">
      <c r="A11" s="27"/>
      <c r="B11" s="14" t="s">
        <v>67</v>
      </c>
      <c r="C11" s="14" t="s">
        <v>64</v>
      </c>
      <c r="D11" s="14"/>
      <c r="E11" s="14"/>
    </row>
    <row r="12" spans="1:5" ht="15">
      <c r="A12" s="27" t="s">
        <v>14</v>
      </c>
      <c r="B12" s="14" t="s">
        <v>74</v>
      </c>
      <c r="C12" s="14" t="s">
        <v>70</v>
      </c>
      <c r="D12" s="14"/>
      <c r="E12" s="14"/>
    </row>
    <row r="13" spans="1:5" ht="15">
      <c r="A13" s="27"/>
      <c r="B13" s="14" t="s">
        <v>37</v>
      </c>
      <c r="C13" s="14" t="s">
        <v>36</v>
      </c>
      <c r="D13" s="14"/>
      <c r="E13" s="14"/>
    </row>
    <row r="14" spans="1:5" ht="15">
      <c r="A14" s="27"/>
      <c r="B14" s="14" t="s">
        <v>38</v>
      </c>
      <c r="C14" s="14" t="s">
        <v>36</v>
      </c>
      <c r="D14" s="14"/>
      <c r="E14" s="14"/>
    </row>
    <row r="15" spans="1:5" ht="15">
      <c r="A15" s="27"/>
      <c r="B15" s="14"/>
      <c r="C15" s="22"/>
      <c r="D15" s="14"/>
      <c r="E15" s="14"/>
    </row>
    <row r="16" spans="1:5" ht="15">
      <c r="A16" s="27"/>
      <c r="B16" s="14" t="s">
        <v>40</v>
      </c>
      <c r="C16" s="14" t="s">
        <v>36</v>
      </c>
      <c r="D16" s="14"/>
      <c r="E16" s="14"/>
    </row>
    <row r="17" spans="1:5" ht="15">
      <c r="A17" s="27"/>
      <c r="B17" s="14" t="s">
        <v>53</v>
      </c>
      <c r="C17" s="14" t="s">
        <v>52</v>
      </c>
      <c r="D17" s="14"/>
      <c r="E17" s="14"/>
    </row>
    <row r="18" spans="1:5" ht="15">
      <c r="A18" s="27" t="s">
        <v>16</v>
      </c>
      <c r="B18" s="14" t="s">
        <v>50</v>
      </c>
      <c r="C18" s="14" t="s">
        <v>48</v>
      </c>
      <c r="D18" s="14"/>
      <c r="E18" s="14"/>
    </row>
    <row r="19" spans="1:5" ht="15">
      <c r="A19" s="27"/>
      <c r="B19" s="14" t="s">
        <v>28</v>
      </c>
      <c r="C19" s="14" t="s">
        <v>30</v>
      </c>
      <c r="D19" s="14"/>
      <c r="E19" s="14"/>
    </row>
    <row r="20" spans="1:5" ht="15">
      <c r="A20" s="27"/>
      <c r="B20" s="14" t="s">
        <v>72</v>
      </c>
      <c r="C20" s="14" t="s">
        <v>70</v>
      </c>
      <c r="D20" s="14"/>
      <c r="E20" s="14"/>
    </row>
    <row r="21" spans="1:5" ht="15">
      <c r="A21" s="27"/>
      <c r="B21" s="14"/>
      <c r="C21" s="22"/>
      <c r="D21" s="14"/>
      <c r="E21" s="14"/>
    </row>
    <row r="22" spans="1:5" ht="15">
      <c r="A22" s="27"/>
      <c r="B22" s="14"/>
      <c r="C22" s="14"/>
      <c r="D22" s="14"/>
      <c r="E22" s="14"/>
    </row>
    <row r="23" spans="1:5" ht="15">
      <c r="A23" s="27"/>
      <c r="B23" s="14" t="s">
        <v>47</v>
      </c>
      <c r="C23" s="14" t="s">
        <v>30</v>
      </c>
      <c r="D23" s="14"/>
      <c r="E23" s="14"/>
    </row>
    <row r="24" spans="1:5" ht="15">
      <c r="A24" s="27" t="s">
        <v>17</v>
      </c>
      <c r="B24" s="14" t="s">
        <v>82</v>
      </c>
      <c r="C24" s="14" t="s">
        <v>64</v>
      </c>
      <c r="D24" s="14"/>
      <c r="E24" s="14"/>
    </row>
    <row r="25" spans="1:5" ht="15">
      <c r="A25" s="27"/>
      <c r="B25" s="14" t="s">
        <v>71</v>
      </c>
      <c r="C25" s="14" t="s">
        <v>70</v>
      </c>
      <c r="D25" s="14"/>
      <c r="E25" s="14"/>
    </row>
    <row r="26" spans="1:5" ht="15">
      <c r="A26" s="27"/>
      <c r="B26" s="14" t="s">
        <v>60</v>
      </c>
      <c r="C26" s="14" t="s">
        <v>58</v>
      </c>
      <c r="D26" s="14"/>
      <c r="E26" s="14"/>
    </row>
    <row r="27" spans="1:5" ht="15">
      <c r="A27" s="27"/>
      <c r="B27" s="14"/>
      <c r="C27" s="22"/>
      <c r="D27" s="14"/>
      <c r="E27" s="14"/>
    </row>
    <row r="28" spans="1:5" ht="15">
      <c r="A28" s="27"/>
      <c r="B28" s="14" t="s">
        <v>46</v>
      </c>
      <c r="C28" s="14" t="s">
        <v>30</v>
      </c>
      <c r="D28" s="14"/>
      <c r="E28" s="14"/>
    </row>
    <row r="29" spans="1:5" ht="15">
      <c r="A29" s="27"/>
      <c r="B29" s="14" t="s">
        <v>56</v>
      </c>
      <c r="C29" s="14" t="s">
        <v>52</v>
      </c>
      <c r="D29" s="14"/>
      <c r="E29" s="14"/>
    </row>
    <row r="30" spans="1:5" ht="15">
      <c r="A30" s="27" t="s">
        <v>18</v>
      </c>
      <c r="B30" s="14" t="s">
        <v>68</v>
      </c>
      <c r="C30" s="14" t="s">
        <v>64</v>
      </c>
      <c r="D30" s="14"/>
      <c r="E30" s="14"/>
    </row>
    <row r="31" spans="1:5" ht="15">
      <c r="A31" s="27"/>
      <c r="B31" s="14" t="s">
        <v>66</v>
      </c>
      <c r="C31" s="14" t="s">
        <v>64</v>
      </c>
      <c r="D31" s="14"/>
      <c r="E31" s="14"/>
    </row>
    <row r="32" spans="1:5" ht="15">
      <c r="A32" s="27"/>
      <c r="B32" s="14" t="s">
        <v>43</v>
      </c>
      <c r="C32" s="14" t="s">
        <v>41</v>
      </c>
      <c r="D32" s="14"/>
      <c r="E32" s="14"/>
    </row>
    <row r="33" spans="1:5" ht="15">
      <c r="A33" s="27"/>
      <c r="B33" s="14"/>
      <c r="C33" s="22"/>
      <c r="D33" s="14"/>
      <c r="E33" s="14"/>
    </row>
    <row r="34" spans="1:5" ht="15">
      <c r="A34" s="27"/>
      <c r="B34" s="14" t="s">
        <v>62</v>
      </c>
      <c r="C34" s="14" t="s">
        <v>58</v>
      </c>
      <c r="D34" s="14"/>
      <c r="E34" s="14"/>
    </row>
    <row r="35" spans="1:5" ht="15">
      <c r="A35" s="27"/>
      <c r="B35" s="14" t="s">
        <v>49</v>
      </c>
      <c r="C35" s="14" t="s">
        <v>48</v>
      </c>
      <c r="D35" s="14"/>
      <c r="E35" s="14"/>
    </row>
    <row r="36" spans="1:5" ht="15">
      <c r="A36" s="27" t="s">
        <v>19</v>
      </c>
      <c r="B36" s="14" t="s">
        <v>57</v>
      </c>
      <c r="C36" s="14" t="s">
        <v>52</v>
      </c>
      <c r="D36" s="14"/>
      <c r="E36" s="14"/>
    </row>
    <row r="37" spans="1:5" ht="15">
      <c r="A37" s="27"/>
      <c r="B37" s="14" t="s">
        <v>54</v>
      </c>
      <c r="C37" s="14" t="s">
        <v>52</v>
      </c>
      <c r="D37" s="14"/>
      <c r="E37" s="14"/>
    </row>
    <row r="38" spans="1:5" ht="15">
      <c r="A38" s="27"/>
      <c r="B38" s="14" t="s">
        <v>55</v>
      </c>
      <c r="C38" s="14" t="s">
        <v>52</v>
      </c>
      <c r="D38" s="14"/>
      <c r="E38" s="14"/>
    </row>
    <row r="39" spans="1:5" ht="15">
      <c r="A39" s="27"/>
      <c r="B39" s="14"/>
      <c r="C39" s="22"/>
      <c r="D39" s="14"/>
      <c r="E39" s="14"/>
    </row>
    <row r="40" spans="1:5" ht="15">
      <c r="A40" s="27"/>
      <c r="B40" s="14" t="s">
        <v>65</v>
      </c>
      <c r="C40" s="14" t="s">
        <v>64</v>
      </c>
      <c r="D40" s="14"/>
      <c r="E40" s="14"/>
    </row>
    <row r="41" spans="1:5" ht="15">
      <c r="A41" s="27"/>
      <c r="B41" s="14" t="s">
        <v>73</v>
      </c>
      <c r="C41" s="14" t="s">
        <v>70</v>
      </c>
      <c r="D41" s="14"/>
      <c r="E41" s="14"/>
    </row>
    <row r="42" spans="1:5" ht="15">
      <c r="A42" s="27" t="s">
        <v>20</v>
      </c>
      <c r="B42" s="14" t="s">
        <v>42</v>
      </c>
      <c r="C42" s="14" t="s">
        <v>41</v>
      </c>
      <c r="D42" s="14"/>
      <c r="E42" s="14"/>
    </row>
    <row r="43" spans="1:5" ht="15">
      <c r="A43" s="27"/>
      <c r="B43" s="14" t="s">
        <v>51</v>
      </c>
      <c r="C43" s="14" t="s">
        <v>48</v>
      </c>
      <c r="D43" s="14"/>
      <c r="E43" s="14"/>
    </row>
    <row r="44" spans="1:5" ht="15">
      <c r="A44" s="27"/>
      <c r="B44" s="14" t="s">
        <v>63</v>
      </c>
      <c r="C44" s="14" t="s">
        <v>58</v>
      </c>
      <c r="D44" s="14"/>
      <c r="E44" s="14"/>
    </row>
    <row r="45" spans="1:5" ht="15">
      <c r="A45" s="27"/>
      <c r="B45" s="14"/>
      <c r="C45" s="22"/>
      <c r="D45" s="14"/>
      <c r="E45" s="14"/>
    </row>
    <row r="46" spans="1:5" ht="15">
      <c r="A46" s="27"/>
      <c r="B46" s="14"/>
      <c r="C46" s="22"/>
      <c r="D46" s="14"/>
      <c r="E46" s="14"/>
    </row>
    <row r="47" spans="1:5" ht="15">
      <c r="A47" s="27"/>
      <c r="B47" s="14"/>
      <c r="C47" s="22"/>
      <c r="D47" s="14"/>
      <c r="E47" s="14"/>
    </row>
    <row r="48" spans="1:5" ht="15">
      <c r="A48" s="27"/>
      <c r="B48" s="14"/>
      <c r="C48" s="22"/>
      <c r="D48" s="14"/>
      <c r="E48" s="14"/>
    </row>
    <row r="49" spans="1:5" ht="15">
      <c r="A49" s="27"/>
      <c r="B49" s="14" t="s">
        <v>45</v>
      </c>
      <c r="C49" s="14" t="s">
        <v>41</v>
      </c>
      <c r="D49" s="14"/>
      <c r="E49" s="14"/>
    </row>
    <row r="50" spans="1:5" ht="15">
      <c r="A50" s="27" t="s">
        <v>21</v>
      </c>
      <c r="B50" s="14" t="s">
        <v>76</v>
      </c>
      <c r="C50" s="14" t="s">
        <v>48</v>
      </c>
      <c r="D50" s="14"/>
      <c r="E50" s="14"/>
    </row>
    <row r="51" spans="1:5" ht="15">
      <c r="A51" s="27"/>
      <c r="B51" s="14" t="s">
        <v>75</v>
      </c>
      <c r="C51" s="14" t="s">
        <v>70</v>
      </c>
      <c r="D51" s="14"/>
      <c r="E51" s="14"/>
    </row>
    <row r="52" spans="1:5" ht="15">
      <c r="A52" s="27"/>
      <c r="B52" s="14" t="s">
        <v>61</v>
      </c>
      <c r="C52" s="14" t="s">
        <v>58</v>
      </c>
      <c r="D52" s="14"/>
      <c r="E52" s="14"/>
    </row>
    <row r="53" spans="2:5" ht="12.75">
      <c r="B53" s="14" t="s">
        <v>80</v>
      </c>
      <c r="C53" s="22" t="s">
        <v>81</v>
      </c>
      <c r="D53" s="14"/>
      <c r="E53" s="14"/>
    </row>
    <row r="54" spans="1:5" ht="15">
      <c r="A54" s="27"/>
      <c r="B54" s="14"/>
      <c r="C54" s="22"/>
      <c r="D54" s="14"/>
      <c r="E54" s="14"/>
    </row>
    <row r="55" spans="1:5" ht="15">
      <c r="A55" s="27"/>
      <c r="B55" s="14"/>
      <c r="C55" s="22"/>
      <c r="D55" s="14"/>
      <c r="E55" s="14"/>
    </row>
    <row r="56" spans="1:5" ht="15">
      <c r="A56" s="27"/>
      <c r="B56" s="14"/>
      <c r="C56" s="22"/>
      <c r="D56" s="14"/>
      <c r="E56" s="14"/>
    </row>
    <row r="57" spans="1:5" ht="15">
      <c r="A57" s="27"/>
      <c r="B57" s="14"/>
      <c r="C57" s="22"/>
      <c r="D57" s="14"/>
      <c r="E57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7.625" style="13" customWidth="1"/>
    <col min="2" max="2" width="31.625" style="13" customWidth="1"/>
    <col min="3" max="3" width="23.75390625" style="13" customWidth="1"/>
    <col min="4" max="16384" width="9.125" style="13" customWidth="1"/>
  </cols>
  <sheetData>
    <row r="1" ht="15.75">
      <c r="B1" s="28" t="s">
        <v>22</v>
      </c>
    </row>
    <row r="4" spans="1:5" ht="15">
      <c r="A4" s="27"/>
      <c r="B4" s="14" t="s">
        <v>32</v>
      </c>
      <c r="C4" s="14" t="s">
        <v>36</v>
      </c>
      <c r="D4" s="14"/>
      <c r="E4" s="14"/>
    </row>
    <row r="5" spans="1:5" ht="15">
      <c r="A5" s="27"/>
      <c r="B5" s="14" t="s">
        <v>77</v>
      </c>
      <c r="C5" s="14" t="s">
        <v>48</v>
      </c>
      <c r="D5" s="14"/>
      <c r="E5" s="14"/>
    </row>
    <row r="6" spans="1:5" ht="15">
      <c r="A6" s="27"/>
      <c r="B6" s="14" t="s">
        <v>39</v>
      </c>
      <c r="C6" s="14" t="s">
        <v>36</v>
      </c>
      <c r="D6" s="14"/>
      <c r="E6" s="14"/>
    </row>
    <row r="7" spans="1:5" ht="15">
      <c r="A7" s="27"/>
      <c r="B7" s="14" t="s">
        <v>29</v>
      </c>
      <c r="C7" s="14" t="s">
        <v>30</v>
      </c>
      <c r="D7" s="14"/>
      <c r="E7" s="14"/>
    </row>
    <row r="8" spans="1:5" ht="15">
      <c r="A8" s="27"/>
      <c r="B8" s="14" t="s">
        <v>59</v>
      </c>
      <c r="C8" s="14" t="s">
        <v>58</v>
      </c>
      <c r="D8" s="14"/>
      <c r="E8" s="14"/>
    </row>
    <row r="9" spans="1:5" ht="15">
      <c r="A9" s="27" t="s">
        <v>15</v>
      </c>
      <c r="B9" s="14" t="s">
        <v>44</v>
      </c>
      <c r="C9" s="14" t="s">
        <v>41</v>
      </c>
      <c r="D9" s="14"/>
      <c r="E9" s="14"/>
    </row>
    <row r="10" spans="1:5" ht="15">
      <c r="A10" s="27"/>
      <c r="B10" s="14" t="s">
        <v>67</v>
      </c>
      <c r="C10" s="14" t="s">
        <v>64</v>
      </c>
      <c r="D10" s="14"/>
      <c r="E10" s="14"/>
    </row>
    <row r="11" spans="1:5" ht="15">
      <c r="A11" s="27"/>
      <c r="B11" s="14" t="s">
        <v>74</v>
      </c>
      <c r="C11" s="14" t="s">
        <v>70</v>
      </c>
      <c r="D11" s="14"/>
      <c r="E11" s="14"/>
    </row>
    <row r="12" spans="1:5" ht="15">
      <c r="A12" s="27"/>
      <c r="B12" s="14" t="s">
        <v>37</v>
      </c>
      <c r="C12" s="14" t="s">
        <v>36</v>
      </c>
      <c r="D12" s="14"/>
      <c r="E12" s="14"/>
    </row>
    <row r="13" spans="1:5" ht="15">
      <c r="A13" s="27"/>
      <c r="B13" s="14" t="s">
        <v>38</v>
      </c>
      <c r="C13" s="14" t="s">
        <v>36</v>
      </c>
      <c r="D13" s="14"/>
      <c r="E13" s="14"/>
    </row>
    <row r="14" spans="1:5" ht="15">
      <c r="A14" s="27"/>
      <c r="B14" s="14" t="s">
        <v>40</v>
      </c>
      <c r="C14" s="14" t="s">
        <v>36</v>
      </c>
      <c r="D14" s="14"/>
      <c r="E14" s="14"/>
    </row>
    <row r="15" spans="1:5" ht="15">
      <c r="A15" s="27"/>
      <c r="B15" s="14" t="s">
        <v>53</v>
      </c>
      <c r="C15" s="14" t="s">
        <v>52</v>
      </c>
      <c r="D15" s="14"/>
      <c r="E15" s="14"/>
    </row>
    <row r="16" spans="1:5" ht="15">
      <c r="A16" s="27"/>
      <c r="B16" s="14" t="s">
        <v>50</v>
      </c>
      <c r="C16" s="14" t="s">
        <v>48</v>
      </c>
      <c r="D16" s="14"/>
      <c r="E16" s="14"/>
    </row>
    <row r="17" spans="1:5" ht="15">
      <c r="A17" s="27"/>
      <c r="B17" s="14" t="s">
        <v>28</v>
      </c>
      <c r="C17" s="14" t="s">
        <v>30</v>
      </c>
      <c r="D17" s="14"/>
      <c r="E17" s="14"/>
    </row>
    <row r="18" spans="1:5" ht="15">
      <c r="A18" s="27"/>
      <c r="B18" s="14" t="s">
        <v>80</v>
      </c>
      <c r="C18" s="22" t="s">
        <v>81</v>
      </c>
      <c r="D18" s="14"/>
      <c r="E18" s="14"/>
    </row>
    <row r="19" spans="1:5" ht="15">
      <c r="A19" s="27"/>
      <c r="B19" s="14"/>
      <c r="C19" s="22"/>
      <c r="D19" s="14"/>
      <c r="E19" s="14"/>
    </row>
    <row r="20" spans="1:5" ht="15">
      <c r="A20" s="27"/>
      <c r="B20" s="14"/>
      <c r="C20" s="22"/>
      <c r="D20" s="14"/>
      <c r="E20" s="14"/>
    </row>
    <row r="21" spans="1:5" ht="15">
      <c r="A21" s="27"/>
      <c r="B21" s="14" t="s">
        <v>72</v>
      </c>
      <c r="C21" s="14" t="s">
        <v>70</v>
      </c>
      <c r="D21" s="14"/>
      <c r="E21" s="14"/>
    </row>
    <row r="22" spans="1:5" ht="15">
      <c r="A22" s="27"/>
      <c r="B22" s="14"/>
      <c r="C22" s="14"/>
      <c r="D22" s="14"/>
      <c r="E22" s="14"/>
    </row>
    <row r="23" spans="1:5" ht="15">
      <c r="A23" s="27"/>
      <c r="B23" s="14" t="s">
        <v>47</v>
      </c>
      <c r="C23" s="14" t="s">
        <v>30</v>
      </c>
      <c r="D23" s="14"/>
      <c r="E23" s="14"/>
    </row>
    <row r="24" spans="1:5" ht="15">
      <c r="A24" s="27"/>
      <c r="B24" s="14" t="s">
        <v>69</v>
      </c>
      <c r="C24" s="14" t="s">
        <v>64</v>
      </c>
      <c r="D24" s="14"/>
      <c r="E24" s="14"/>
    </row>
    <row r="25" spans="1:5" ht="15">
      <c r="A25" s="27"/>
      <c r="B25" s="14" t="s">
        <v>71</v>
      </c>
      <c r="C25" s="14" t="s">
        <v>70</v>
      </c>
      <c r="D25" s="14"/>
      <c r="E25" s="14"/>
    </row>
    <row r="26" spans="1:5" ht="15">
      <c r="A26" s="27"/>
      <c r="B26" s="14" t="s">
        <v>60</v>
      </c>
      <c r="C26" s="14" t="s">
        <v>58</v>
      </c>
      <c r="D26" s="14"/>
      <c r="E26" s="14"/>
    </row>
    <row r="27" spans="1:5" ht="15">
      <c r="A27" s="27"/>
      <c r="B27" s="14" t="s">
        <v>46</v>
      </c>
      <c r="C27" s="14" t="s">
        <v>30</v>
      </c>
      <c r="D27" s="14"/>
      <c r="E27" s="14"/>
    </row>
    <row r="28" spans="1:5" ht="15">
      <c r="A28" s="27"/>
      <c r="B28" s="14" t="s">
        <v>56</v>
      </c>
      <c r="C28" s="14" t="s">
        <v>52</v>
      </c>
      <c r="D28" s="14"/>
      <c r="E28" s="14"/>
    </row>
    <row r="29" spans="1:5" ht="15">
      <c r="A29" s="27" t="s">
        <v>14</v>
      </c>
      <c r="B29" s="14" t="s">
        <v>68</v>
      </c>
      <c r="C29" s="14" t="s">
        <v>64</v>
      </c>
      <c r="D29" s="14"/>
      <c r="E29" s="14"/>
    </row>
    <row r="30" spans="1:5" ht="15">
      <c r="A30" s="27"/>
      <c r="B30" s="14" t="s">
        <v>66</v>
      </c>
      <c r="C30" s="14" t="s">
        <v>64</v>
      </c>
      <c r="D30" s="14"/>
      <c r="E30" s="14"/>
    </row>
    <row r="31" spans="1:5" ht="15">
      <c r="A31" s="27"/>
      <c r="B31" s="14" t="s">
        <v>43</v>
      </c>
      <c r="C31" s="14" t="s">
        <v>41</v>
      </c>
      <c r="D31" s="14"/>
      <c r="E31" s="14"/>
    </row>
    <row r="32" spans="1:5" ht="15">
      <c r="A32" s="27"/>
      <c r="B32" s="14" t="s">
        <v>62</v>
      </c>
      <c r="C32" s="14" t="s">
        <v>58</v>
      </c>
      <c r="D32" s="14"/>
      <c r="E32" s="14"/>
    </row>
    <row r="33" spans="1:5" ht="15">
      <c r="A33" s="27"/>
      <c r="B33" s="14" t="s">
        <v>49</v>
      </c>
      <c r="C33" s="14" t="s">
        <v>48</v>
      </c>
      <c r="D33" s="14"/>
      <c r="E33" s="14"/>
    </row>
    <row r="34" spans="1:5" ht="15">
      <c r="A34" s="27"/>
      <c r="B34" s="14"/>
      <c r="C34" s="14"/>
      <c r="D34" s="14"/>
      <c r="E34" s="14"/>
    </row>
    <row r="35" spans="1:5" ht="15">
      <c r="A35" s="27"/>
      <c r="B35" s="14"/>
      <c r="C35" s="22"/>
      <c r="D35" s="14"/>
      <c r="E35" s="14"/>
    </row>
    <row r="36" spans="1:5" ht="15">
      <c r="A36" s="27"/>
      <c r="B36" s="14" t="s">
        <v>57</v>
      </c>
      <c r="C36" s="14" t="s">
        <v>52</v>
      </c>
      <c r="D36" s="14"/>
      <c r="E36" s="14"/>
    </row>
    <row r="37" spans="1:5" ht="15">
      <c r="A37" s="27"/>
      <c r="B37" s="14" t="s">
        <v>54</v>
      </c>
      <c r="C37" s="14" t="s">
        <v>52</v>
      </c>
      <c r="D37" s="14"/>
      <c r="E37" s="14"/>
    </row>
    <row r="38" spans="1:5" ht="15">
      <c r="A38" s="27"/>
      <c r="B38" s="14" t="s">
        <v>55</v>
      </c>
      <c r="C38" s="14" t="s">
        <v>52</v>
      </c>
      <c r="D38" s="14"/>
      <c r="E38" s="14"/>
    </row>
    <row r="39" spans="1:5" ht="15">
      <c r="A39" s="27"/>
      <c r="B39" s="14" t="s">
        <v>65</v>
      </c>
      <c r="C39" s="14" t="s">
        <v>64</v>
      </c>
      <c r="D39" s="14"/>
      <c r="E39" s="14"/>
    </row>
    <row r="40" spans="1:5" ht="15">
      <c r="A40" s="27"/>
      <c r="B40" s="14" t="s">
        <v>73</v>
      </c>
      <c r="C40" s="14" t="s">
        <v>70</v>
      </c>
      <c r="D40" s="14"/>
      <c r="E40" s="14"/>
    </row>
    <row r="41" spans="1:5" ht="15">
      <c r="A41" s="27"/>
      <c r="B41" s="14" t="s">
        <v>42</v>
      </c>
      <c r="C41" s="14" t="s">
        <v>41</v>
      </c>
      <c r="D41" s="14"/>
      <c r="E41" s="14"/>
    </row>
    <row r="42" spans="1:5" ht="15">
      <c r="A42" s="27"/>
      <c r="B42" s="14" t="s">
        <v>51</v>
      </c>
      <c r="C42" s="14" t="s">
        <v>48</v>
      </c>
      <c r="D42" s="14"/>
      <c r="E42" s="14"/>
    </row>
    <row r="43" spans="1:5" ht="15">
      <c r="A43" s="27"/>
      <c r="B43" s="14" t="s">
        <v>63</v>
      </c>
      <c r="C43" s="14" t="s">
        <v>58</v>
      </c>
      <c r="D43" s="14"/>
      <c r="E43" s="14"/>
    </row>
    <row r="44" spans="1:5" ht="15">
      <c r="A44" s="27" t="s">
        <v>16</v>
      </c>
      <c r="B44" s="14" t="s">
        <v>45</v>
      </c>
      <c r="C44" s="14" t="s">
        <v>41</v>
      </c>
      <c r="D44" s="14"/>
      <c r="E44" s="14"/>
    </row>
    <row r="45" spans="1:5" ht="15">
      <c r="A45" s="27"/>
      <c r="B45" s="14" t="s">
        <v>76</v>
      </c>
      <c r="C45" s="14" t="s">
        <v>48</v>
      </c>
      <c r="D45" s="14"/>
      <c r="E45" s="14"/>
    </row>
    <row r="46" spans="1:5" ht="15">
      <c r="A46" s="27"/>
      <c r="B46" s="14" t="s">
        <v>75</v>
      </c>
      <c r="C46" s="14" t="s">
        <v>70</v>
      </c>
      <c r="D46" s="14"/>
      <c r="E46" s="14"/>
    </row>
    <row r="47" spans="1:5" ht="15">
      <c r="A47" s="27"/>
      <c r="B47" s="14" t="s">
        <v>61</v>
      </c>
      <c r="C47" s="14" t="s">
        <v>58</v>
      </c>
      <c r="D47" s="14"/>
      <c r="E47" s="14"/>
    </row>
    <row r="48" spans="1:5" ht="15">
      <c r="A48" s="27"/>
      <c r="D48" s="14"/>
      <c r="E48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21.75390625" style="0" customWidth="1"/>
    <col min="4" max="4" width="7.625" style="0" customWidth="1"/>
    <col min="5" max="5" width="8.25390625" style="0" customWidth="1"/>
    <col min="6" max="6" width="8.125" style="0" customWidth="1"/>
    <col min="7" max="7" width="8.25390625" style="0" customWidth="1"/>
  </cols>
  <sheetData>
    <row r="1" ht="15.75">
      <c r="B1" s="29" t="s">
        <v>23</v>
      </c>
    </row>
    <row r="4" spans="2:8" ht="12.75">
      <c r="B4" s="8" t="s">
        <v>32</v>
      </c>
      <c r="C4" s="8" t="s">
        <v>36</v>
      </c>
      <c r="D4" s="15"/>
      <c r="E4" s="8"/>
      <c r="F4" s="8"/>
      <c r="G4" s="8"/>
      <c r="H4" s="8"/>
    </row>
    <row r="5" spans="2:8" ht="12.75">
      <c r="B5" s="8" t="s">
        <v>37</v>
      </c>
      <c r="C5" s="8" t="s">
        <v>36</v>
      </c>
      <c r="D5" s="15"/>
      <c r="E5" s="8"/>
      <c r="F5" s="8"/>
      <c r="G5" s="8"/>
      <c r="H5" s="8"/>
    </row>
    <row r="6" spans="2:8" ht="12.75">
      <c r="B6" s="8" t="s">
        <v>38</v>
      </c>
      <c r="C6" s="8" t="s">
        <v>36</v>
      </c>
      <c r="D6" s="15"/>
      <c r="E6" s="8"/>
      <c r="F6" s="8"/>
      <c r="G6" s="8"/>
      <c r="H6" s="8"/>
    </row>
    <row r="7" spans="2:8" ht="12.75">
      <c r="B7" s="8" t="s">
        <v>42</v>
      </c>
      <c r="C7" s="8" t="s">
        <v>41</v>
      </c>
      <c r="D7" s="15"/>
      <c r="E7" s="8"/>
      <c r="F7" s="8"/>
      <c r="G7" s="8"/>
      <c r="H7" s="8"/>
    </row>
    <row r="8" spans="2:8" ht="12.75">
      <c r="B8" s="8" t="s">
        <v>44</v>
      </c>
      <c r="C8" s="8" t="s">
        <v>41</v>
      </c>
      <c r="D8" s="15"/>
      <c r="E8" s="8"/>
      <c r="F8" s="8"/>
      <c r="G8" s="8"/>
      <c r="H8" s="8"/>
    </row>
    <row r="9" spans="2:8" ht="12.75">
      <c r="B9" s="8" t="s">
        <v>46</v>
      </c>
      <c r="C9" s="8" t="s">
        <v>30</v>
      </c>
      <c r="D9" s="15"/>
      <c r="E9" s="8"/>
      <c r="F9" s="8"/>
      <c r="G9" s="8"/>
      <c r="H9" s="8"/>
    </row>
    <row r="10" spans="2:8" ht="12.75">
      <c r="B10" s="8" t="s">
        <v>47</v>
      </c>
      <c r="C10" s="8" t="s">
        <v>30</v>
      </c>
      <c r="D10" s="15"/>
      <c r="E10" s="8"/>
      <c r="F10" s="8"/>
      <c r="G10" s="8"/>
      <c r="H10" s="8"/>
    </row>
    <row r="11" spans="2:8" ht="12.75">
      <c r="B11" s="8" t="s">
        <v>76</v>
      </c>
      <c r="C11" s="8" t="s">
        <v>48</v>
      </c>
      <c r="D11" s="15"/>
      <c r="E11" s="8"/>
      <c r="F11" s="8"/>
      <c r="G11" s="8"/>
      <c r="H11" s="8"/>
    </row>
    <row r="12" spans="2:8" ht="12.75">
      <c r="B12" s="8" t="s">
        <v>50</v>
      </c>
      <c r="C12" s="8" t="s">
        <v>48</v>
      </c>
      <c r="D12" s="15"/>
      <c r="E12" s="8"/>
      <c r="F12" s="8"/>
      <c r="G12" s="8"/>
      <c r="H12" s="8"/>
    </row>
    <row r="13" spans="2:8" ht="12.75">
      <c r="B13" s="8" t="s">
        <v>51</v>
      </c>
      <c r="C13" s="8" t="s">
        <v>48</v>
      </c>
      <c r="D13" s="15"/>
      <c r="E13" s="8"/>
      <c r="F13" s="8"/>
      <c r="G13" s="8"/>
      <c r="H13" s="8"/>
    </row>
    <row r="14" spans="2:8" ht="12.75">
      <c r="B14" s="8" t="s">
        <v>54</v>
      </c>
      <c r="C14" s="8" t="s">
        <v>52</v>
      </c>
      <c r="D14" s="15"/>
      <c r="E14" s="8"/>
      <c r="F14" s="8"/>
      <c r="G14" s="8"/>
      <c r="H14" s="8"/>
    </row>
    <row r="15" spans="2:8" ht="12.75">
      <c r="B15" s="8" t="s">
        <v>55</v>
      </c>
      <c r="C15" s="8" t="s">
        <v>52</v>
      </c>
      <c r="D15" s="15"/>
      <c r="E15" s="8"/>
      <c r="F15" s="8"/>
      <c r="G15" s="8"/>
      <c r="H15" s="8"/>
    </row>
    <row r="16" spans="2:8" ht="12.75">
      <c r="B16" s="8" t="s">
        <v>56</v>
      </c>
      <c r="C16" s="8" t="s">
        <v>52</v>
      </c>
      <c r="D16" s="15"/>
      <c r="E16" s="8"/>
      <c r="F16" s="8"/>
      <c r="G16" s="8"/>
      <c r="H16" s="8"/>
    </row>
    <row r="17" spans="2:8" ht="12.75">
      <c r="B17" s="8" t="s">
        <v>59</v>
      </c>
      <c r="C17" s="8" t="s">
        <v>58</v>
      </c>
      <c r="D17" s="15"/>
      <c r="E17" s="8"/>
      <c r="F17" s="8"/>
      <c r="G17" s="8"/>
      <c r="H17" s="8"/>
    </row>
    <row r="18" spans="2:8" ht="12.75">
      <c r="B18" s="8" t="s">
        <v>63</v>
      </c>
      <c r="C18" s="8" t="s">
        <v>58</v>
      </c>
      <c r="D18" s="15"/>
      <c r="E18" s="8"/>
      <c r="F18" s="8"/>
      <c r="G18" s="8"/>
      <c r="H18" s="8"/>
    </row>
    <row r="19" spans="2:8" ht="12.75">
      <c r="B19" s="8" t="s">
        <v>65</v>
      </c>
      <c r="C19" s="8" t="s">
        <v>64</v>
      </c>
      <c r="D19" s="15"/>
      <c r="E19" s="8"/>
      <c r="F19" s="8"/>
      <c r="G19" s="8"/>
      <c r="H19" s="8"/>
    </row>
    <row r="20" spans="2:8" ht="12.75">
      <c r="B20" s="8" t="s">
        <v>67</v>
      </c>
      <c r="C20" s="8" t="s">
        <v>64</v>
      </c>
      <c r="D20" s="15"/>
      <c r="E20" s="8"/>
      <c r="F20" s="8"/>
      <c r="G20" s="8"/>
      <c r="H20" s="8"/>
    </row>
    <row r="21" spans="2:8" ht="12.75">
      <c r="B21" s="8" t="s">
        <v>68</v>
      </c>
      <c r="C21" s="8" t="s">
        <v>64</v>
      </c>
      <c r="D21" s="15"/>
      <c r="E21" s="8"/>
      <c r="F21" s="8"/>
      <c r="G21" s="8"/>
      <c r="H21" s="8"/>
    </row>
    <row r="22" spans="2:8" ht="12.75">
      <c r="B22" s="8" t="s">
        <v>72</v>
      </c>
      <c r="C22" s="8" t="s">
        <v>70</v>
      </c>
      <c r="D22" s="15"/>
      <c r="E22" s="8"/>
      <c r="F22" s="8"/>
      <c r="G22" s="8"/>
      <c r="H22" s="8"/>
    </row>
    <row r="23" spans="2:8" ht="12.75">
      <c r="B23" s="8" t="s">
        <v>73</v>
      </c>
      <c r="C23" s="8" t="s">
        <v>70</v>
      </c>
      <c r="D23" s="15"/>
      <c r="E23" s="8"/>
      <c r="F23" s="8"/>
      <c r="G23" s="8"/>
      <c r="H23" s="8"/>
    </row>
    <row r="24" spans="2:8" ht="12.75">
      <c r="B24" s="8" t="s">
        <v>75</v>
      </c>
      <c r="C24" s="8" t="s">
        <v>70</v>
      </c>
      <c r="D24" s="15"/>
      <c r="E24" s="8"/>
      <c r="F24" s="8"/>
      <c r="G24" s="8"/>
      <c r="H24" s="8"/>
    </row>
    <row r="25" spans="2:8" ht="12.75">
      <c r="B25" s="8" t="s">
        <v>80</v>
      </c>
      <c r="C25" s="8" t="s">
        <v>81</v>
      </c>
      <c r="D25" s="15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4.875" style="0" customWidth="1"/>
    <col min="2" max="2" width="30.75390625" style="0" customWidth="1"/>
    <col min="3" max="3" width="22.00390625" style="0" customWidth="1"/>
  </cols>
  <sheetData>
    <row r="1" ht="15.75">
      <c r="B1" s="29" t="s">
        <v>24</v>
      </c>
    </row>
    <row r="4" spans="1:5" ht="12.75">
      <c r="A4" s="8"/>
      <c r="B4" s="14" t="s">
        <v>39</v>
      </c>
      <c r="C4" s="22" t="s">
        <v>36</v>
      </c>
      <c r="D4" s="5"/>
      <c r="E4" s="8"/>
    </row>
    <row r="5" spans="1:5" ht="12.75">
      <c r="A5" s="8"/>
      <c r="B5" s="14" t="s">
        <v>40</v>
      </c>
      <c r="C5" s="22" t="s">
        <v>36</v>
      </c>
      <c r="D5" s="5"/>
      <c r="E5" s="8"/>
    </row>
    <row r="6" spans="1:5" ht="12.75">
      <c r="A6" s="8"/>
      <c r="B6" s="14" t="s">
        <v>43</v>
      </c>
      <c r="C6" s="22" t="s">
        <v>41</v>
      </c>
      <c r="D6" s="5"/>
      <c r="E6" s="8"/>
    </row>
    <row r="7" spans="1:5" ht="12.75">
      <c r="A7" s="8"/>
      <c r="B7" s="14" t="s">
        <v>45</v>
      </c>
      <c r="C7" s="22" t="s">
        <v>41</v>
      </c>
      <c r="D7" s="5"/>
      <c r="E7" s="8"/>
    </row>
    <row r="8" spans="1:5" ht="12.75">
      <c r="A8" s="8"/>
      <c r="B8" s="14"/>
      <c r="C8" s="22"/>
      <c r="D8" s="5"/>
      <c r="E8" s="8"/>
    </row>
    <row r="9" spans="1:5" ht="12.75">
      <c r="A9" s="8"/>
      <c r="B9" s="14" t="s">
        <v>28</v>
      </c>
      <c r="C9" s="22" t="s">
        <v>30</v>
      </c>
      <c r="D9" s="5"/>
      <c r="E9" s="8"/>
    </row>
    <row r="10" spans="1:5" ht="12.75">
      <c r="A10" s="8"/>
      <c r="B10" s="14" t="s">
        <v>29</v>
      </c>
      <c r="C10" s="22" t="s">
        <v>30</v>
      </c>
      <c r="D10" s="5"/>
      <c r="E10" s="8"/>
    </row>
    <row r="11" spans="1:5" ht="12.75">
      <c r="A11" s="8"/>
      <c r="B11" s="14" t="s">
        <v>77</v>
      </c>
      <c r="C11" s="22" t="s">
        <v>48</v>
      </c>
      <c r="D11" s="5"/>
      <c r="E11" s="8"/>
    </row>
    <row r="12" spans="1:5" ht="12.75">
      <c r="A12" s="8"/>
      <c r="B12" s="14" t="s">
        <v>49</v>
      </c>
      <c r="C12" s="22" t="s">
        <v>48</v>
      </c>
      <c r="D12" s="5"/>
      <c r="E12" s="8"/>
    </row>
    <row r="13" spans="1:5" ht="12.75">
      <c r="A13" s="8"/>
      <c r="B13" s="8" t="s">
        <v>53</v>
      </c>
      <c r="C13" s="8" t="s">
        <v>52</v>
      </c>
      <c r="D13" s="8"/>
      <c r="E13" s="8"/>
    </row>
    <row r="14" spans="1:5" ht="12.75">
      <c r="A14" s="8"/>
      <c r="B14" s="8" t="s">
        <v>57</v>
      </c>
      <c r="C14" s="8" t="s">
        <v>52</v>
      </c>
      <c r="D14" s="8"/>
      <c r="E14" s="8"/>
    </row>
    <row r="15" spans="1:5" ht="12.75">
      <c r="A15" s="8"/>
      <c r="B15" s="8" t="s">
        <v>60</v>
      </c>
      <c r="C15" s="8" t="s">
        <v>58</v>
      </c>
      <c r="D15" s="8"/>
      <c r="E15" s="8"/>
    </row>
    <row r="16" spans="1:5" ht="12.75">
      <c r="A16" s="8"/>
      <c r="B16" s="8" t="s">
        <v>61</v>
      </c>
      <c r="C16" s="8" t="s">
        <v>58</v>
      </c>
      <c r="D16" s="8"/>
      <c r="E16" s="8"/>
    </row>
    <row r="17" spans="1:5" ht="12.75">
      <c r="A17" s="8"/>
      <c r="B17" s="8" t="s">
        <v>62</v>
      </c>
      <c r="C17" s="8" t="s">
        <v>58</v>
      </c>
      <c r="D17" s="8"/>
      <c r="E17" s="8"/>
    </row>
    <row r="18" spans="1:5" ht="12.75">
      <c r="A18" s="8"/>
      <c r="B18" s="8" t="s">
        <v>66</v>
      </c>
      <c r="C18" s="8" t="s">
        <v>64</v>
      </c>
      <c r="D18" s="8"/>
      <c r="E18" s="8"/>
    </row>
    <row r="19" spans="1:5" ht="12.75">
      <c r="A19" s="8"/>
      <c r="B19" s="8" t="s">
        <v>82</v>
      </c>
      <c r="C19" s="8" t="s">
        <v>64</v>
      </c>
      <c r="D19" s="8"/>
      <c r="E19" s="8"/>
    </row>
    <row r="20" spans="1:5" ht="12.75">
      <c r="A20" s="8"/>
      <c r="B20" s="8" t="s">
        <v>71</v>
      </c>
      <c r="C20" s="8" t="s">
        <v>70</v>
      </c>
      <c r="D20" s="8"/>
      <c r="E20" s="8"/>
    </row>
    <row r="21" spans="1:5" ht="12.75">
      <c r="A21" s="8"/>
      <c r="B21" s="8" t="s">
        <v>74</v>
      </c>
      <c r="C21" s="8" t="s">
        <v>70</v>
      </c>
      <c r="D21" s="8"/>
      <c r="E21" s="8"/>
    </row>
    <row r="22" spans="1:5" ht="12.75">
      <c r="A22" s="8"/>
      <c r="B22" s="14"/>
      <c r="C22" s="22"/>
      <c r="D22" s="5"/>
      <c r="E22" s="8"/>
    </row>
    <row r="23" spans="1:5" ht="12.75">
      <c r="A23" s="8"/>
      <c r="B23" s="14"/>
      <c r="C23" s="22"/>
      <c r="D23" s="5"/>
      <c r="E23" s="8"/>
    </row>
    <row r="24" spans="1:5" ht="12.75">
      <c r="A24" s="8"/>
      <c r="B24" s="14"/>
      <c r="C24" s="22"/>
      <c r="D24" s="5"/>
      <c r="E24" s="8"/>
    </row>
    <row r="25" spans="2:4" ht="12.75">
      <c r="B25" s="1"/>
      <c r="C25" s="30"/>
      <c r="D25" s="31"/>
    </row>
    <row r="26" spans="2:4" ht="12.75">
      <c r="B26" s="1"/>
      <c r="C26" s="30"/>
      <c r="D26" s="31"/>
    </row>
    <row r="27" spans="2:4" ht="12.75">
      <c r="B27" s="1"/>
      <c r="C27" s="30"/>
      <c r="D27" s="31"/>
    </row>
    <row r="28" spans="2:4" ht="12.75">
      <c r="B28" s="1"/>
      <c r="C28" s="30"/>
      <c r="D28" s="31"/>
    </row>
    <row r="29" spans="2:4" ht="12.75">
      <c r="B29" s="1"/>
      <c r="C29" s="30"/>
      <c r="D29" s="31"/>
    </row>
    <row r="30" spans="2:4" ht="12.75">
      <c r="B30" s="1"/>
      <c r="C30" s="30"/>
      <c r="D30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R20" sqref="R20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19.625" style="0" customWidth="1"/>
  </cols>
  <sheetData>
    <row r="1" ht="15.75">
      <c r="B1" s="29" t="s">
        <v>25</v>
      </c>
    </row>
    <row r="4" spans="2:8" ht="12.75">
      <c r="B4" s="14" t="s">
        <v>37</v>
      </c>
      <c r="C4" s="22" t="s">
        <v>36</v>
      </c>
      <c r="D4" s="8"/>
      <c r="E4" s="8"/>
      <c r="F4" s="8"/>
      <c r="G4" s="8"/>
      <c r="H4" s="8"/>
    </row>
    <row r="5" spans="2:8" ht="12.75">
      <c r="B5" s="14" t="s">
        <v>39</v>
      </c>
      <c r="C5" s="22" t="s">
        <v>36</v>
      </c>
      <c r="D5" s="8"/>
      <c r="E5" s="8"/>
      <c r="F5" s="8"/>
      <c r="G5" s="8"/>
      <c r="H5" s="8"/>
    </row>
    <row r="6" spans="2:8" ht="12.75">
      <c r="B6" s="14" t="s">
        <v>42</v>
      </c>
      <c r="C6" s="22" t="s">
        <v>41</v>
      </c>
      <c r="D6" s="8"/>
      <c r="E6" s="8"/>
      <c r="F6" s="8"/>
      <c r="G6" s="8"/>
      <c r="H6" s="8"/>
    </row>
    <row r="7" spans="2:8" ht="12.75">
      <c r="B7" s="14" t="s">
        <v>45</v>
      </c>
      <c r="C7" s="22" t="s">
        <v>41</v>
      </c>
      <c r="D7" s="8"/>
      <c r="E7" s="8"/>
      <c r="F7" s="8"/>
      <c r="G7" s="8"/>
      <c r="H7" s="8"/>
    </row>
    <row r="8" spans="2:8" ht="12.75">
      <c r="B8" s="14"/>
      <c r="C8" s="22"/>
      <c r="D8" s="8"/>
      <c r="E8" s="8"/>
      <c r="F8" s="8"/>
      <c r="G8" s="8"/>
      <c r="H8" s="8"/>
    </row>
    <row r="9" spans="2:8" ht="12.75">
      <c r="B9" s="14" t="s">
        <v>28</v>
      </c>
      <c r="C9" s="22" t="s">
        <v>30</v>
      </c>
      <c r="D9" s="8"/>
      <c r="E9" s="8"/>
      <c r="F9" s="8"/>
      <c r="G9" s="8"/>
      <c r="H9" s="8"/>
    </row>
    <row r="10" spans="2:8" ht="12.75">
      <c r="B10" s="14" t="s">
        <v>29</v>
      </c>
      <c r="C10" s="22" t="s">
        <v>30</v>
      </c>
      <c r="D10" s="8"/>
      <c r="E10" s="8"/>
      <c r="F10" s="8"/>
      <c r="G10" s="8"/>
      <c r="H10" s="8"/>
    </row>
    <row r="11" spans="2:8" ht="12.75">
      <c r="B11" s="14" t="s">
        <v>49</v>
      </c>
      <c r="C11" s="22" t="s">
        <v>48</v>
      </c>
      <c r="D11" s="8"/>
      <c r="E11" s="8"/>
      <c r="F11" s="8"/>
      <c r="G11" s="8"/>
      <c r="H11" s="8"/>
    </row>
    <row r="12" spans="2:8" ht="12.75">
      <c r="B12" s="14" t="s">
        <v>51</v>
      </c>
      <c r="C12" s="22" t="s">
        <v>48</v>
      </c>
      <c r="D12" s="8"/>
      <c r="E12" s="8"/>
      <c r="F12" s="8"/>
      <c r="G12" s="8"/>
      <c r="H12" s="8"/>
    </row>
    <row r="13" spans="2:8" ht="12.75">
      <c r="B13" s="14" t="s">
        <v>53</v>
      </c>
      <c r="C13" s="22" t="s">
        <v>52</v>
      </c>
      <c r="D13" s="8"/>
      <c r="E13" s="8"/>
      <c r="F13" s="8"/>
      <c r="G13" s="8"/>
      <c r="H13" s="8"/>
    </row>
    <row r="14" spans="2:8" ht="12.75">
      <c r="B14" s="14" t="s">
        <v>54</v>
      </c>
      <c r="C14" s="22" t="s">
        <v>52</v>
      </c>
      <c r="D14" s="8"/>
      <c r="E14" s="8"/>
      <c r="F14" s="8"/>
      <c r="G14" s="8"/>
      <c r="H14" s="8"/>
    </row>
    <row r="15" spans="2:8" ht="12.75">
      <c r="B15" s="14" t="s">
        <v>59</v>
      </c>
      <c r="C15" s="22" t="s">
        <v>58</v>
      </c>
      <c r="D15" s="8"/>
      <c r="E15" s="8"/>
      <c r="F15" s="8"/>
      <c r="G15" s="8"/>
      <c r="H15" s="8"/>
    </row>
    <row r="16" spans="2:8" ht="12.75">
      <c r="B16" s="14" t="s">
        <v>60</v>
      </c>
      <c r="C16" s="22" t="s">
        <v>58</v>
      </c>
      <c r="D16" s="8"/>
      <c r="E16" s="8"/>
      <c r="F16" s="8"/>
      <c r="G16" s="8"/>
      <c r="H16" s="8"/>
    </row>
    <row r="17" spans="2:8" ht="12.75">
      <c r="B17" s="8" t="s">
        <v>62</v>
      </c>
      <c r="C17" s="8" t="s">
        <v>58</v>
      </c>
      <c r="D17" s="8"/>
      <c r="E17" s="8"/>
      <c r="F17" s="8"/>
      <c r="G17" s="8"/>
      <c r="H17" s="8"/>
    </row>
    <row r="18" spans="2:8" ht="12.75">
      <c r="B18" s="8" t="s">
        <v>65</v>
      </c>
      <c r="C18" s="8" t="s">
        <v>64</v>
      </c>
      <c r="D18" s="8"/>
      <c r="E18" s="8"/>
      <c r="F18" s="8"/>
      <c r="G18" s="8"/>
      <c r="H18" s="8"/>
    </row>
    <row r="19" spans="2:8" ht="12.75">
      <c r="B19" s="8" t="s">
        <v>67</v>
      </c>
      <c r="C19" s="8" t="s">
        <v>64</v>
      </c>
      <c r="D19" s="8"/>
      <c r="E19" s="8"/>
      <c r="F19" s="8"/>
      <c r="G19" s="8"/>
      <c r="H19" s="8"/>
    </row>
    <row r="20" spans="2:8" ht="12.75">
      <c r="B20" s="8" t="s">
        <v>82</v>
      </c>
      <c r="C20" s="8" t="s">
        <v>64</v>
      </c>
      <c r="D20" s="8"/>
      <c r="E20" s="8"/>
      <c r="F20" s="8"/>
      <c r="G20" s="8"/>
      <c r="H20" s="8"/>
    </row>
    <row r="21" spans="2:8" ht="12.75">
      <c r="B21" s="8" t="s">
        <v>73</v>
      </c>
      <c r="C21" s="8" t="s">
        <v>70</v>
      </c>
      <c r="D21" s="8"/>
      <c r="E21" s="8"/>
      <c r="F21" s="8"/>
      <c r="G21" s="8"/>
      <c r="H21" s="8"/>
    </row>
    <row r="22" spans="2:8" ht="12.75">
      <c r="B22" s="8" t="s">
        <v>74</v>
      </c>
      <c r="C22" s="8" t="s">
        <v>70</v>
      </c>
      <c r="D22" s="8"/>
      <c r="E22" s="8"/>
      <c r="F22" s="8"/>
      <c r="G22" s="8"/>
      <c r="H22" s="8"/>
    </row>
    <row r="23" spans="2:8" ht="12.75">
      <c r="B23" s="8" t="s">
        <v>76</v>
      </c>
      <c r="C23" s="8" t="s">
        <v>48</v>
      </c>
      <c r="D23" s="8"/>
      <c r="E23" s="8"/>
      <c r="F23" s="8"/>
      <c r="G23" s="8"/>
      <c r="H23" s="8"/>
    </row>
    <row r="24" spans="2:8" ht="12.75">
      <c r="B24" s="8"/>
      <c r="C24" s="8"/>
      <c r="D24" s="8"/>
      <c r="E24" s="8"/>
      <c r="F24" s="8"/>
      <c r="G24" s="8"/>
      <c r="H24" s="8"/>
    </row>
    <row r="25" spans="2:8" ht="12.75">
      <c r="B25" s="8"/>
      <c r="C25" s="8"/>
      <c r="D25" s="8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8"/>
      <c r="C29" s="8"/>
      <c r="D29" s="8"/>
      <c r="E29" s="8"/>
      <c r="F29" s="8"/>
      <c r="G29" s="8"/>
      <c r="H29" s="8"/>
    </row>
    <row r="30" spans="2:8" ht="12.75">
      <c r="B30" s="8"/>
      <c r="C30" s="8"/>
      <c r="D30" s="8"/>
      <c r="E30" s="8"/>
      <c r="F30" s="8"/>
      <c r="G30" s="8"/>
      <c r="H30" s="8"/>
    </row>
    <row r="31" ht="12.75">
      <c r="D31" s="32"/>
    </row>
    <row r="32" ht="12.75">
      <c r="D32" s="32"/>
    </row>
    <row r="33" ht="12.75">
      <c r="D33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9.375" style="0" customWidth="1"/>
    <col min="2" max="2" width="21.00390625" style="0" customWidth="1"/>
    <col min="3" max="3" width="6.125" style="0" customWidth="1"/>
    <col min="4" max="4" width="5.75390625" style="0" customWidth="1"/>
    <col min="5" max="5" width="5.875" style="0" customWidth="1"/>
    <col min="6" max="7" width="6.00390625" style="0" customWidth="1"/>
    <col min="8" max="8" width="5.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875" style="0" customWidth="1"/>
    <col min="14" max="14" width="5.75390625" style="0" customWidth="1"/>
    <col min="15" max="15" width="5.125" style="0" customWidth="1"/>
    <col min="16" max="16" width="5.625" style="0" customWidth="1"/>
    <col min="17" max="17" width="5.25390625" style="0" customWidth="1"/>
  </cols>
  <sheetData>
    <row r="1" ht="15.75">
      <c r="A1" s="29" t="s">
        <v>26</v>
      </c>
    </row>
    <row r="2" spans="1:17" ht="12.75">
      <c r="A2" s="14" t="s">
        <v>71</v>
      </c>
      <c r="B2" s="22" t="s">
        <v>70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4" t="s">
        <v>72</v>
      </c>
      <c r="B3" s="22" t="s">
        <v>70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4" t="s">
        <v>75</v>
      </c>
      <c r="B4" s="22" t="s">
        <v>70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4" t="s">
        <v>66</v>
      </c>
      <c r="B5" s="22" t="s">
        <v>64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4" t="s">
        <v>68</v>
      </c>
      <c r="B6" s="22" t="s">
        <v>64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4" t="s">
        <v>43</v>
      </c>
      <c r="B7" s="22" t="s">
        <v>41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4" t="s">
        <v>44</v>
      </c>
      <c r="B8" s="22" t="s">
        <v>41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4" t="s">
        <v>46</v>
      </c>
      <c r="B9" s="22" t="s">
        <v>30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4" t="s">
        <v>47</v>
      </c>
      <c r="B10" s="22" t="s">
        <v>30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4" t="s">
        <v>55</v>
      </c>
      <c r="B11" s="22" t="s">
        <v>52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4" t="s">
        <v>56</v>
      </c>
      <c r="B12" s="22" t="s">
        <v>52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57</v>
      </c>
      <c r="B13" s="8" t="s">
        <v>52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77</v>
      </c>
      <c r="B14" s="8" t="s">
        <v>48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50</v>
      </c>
      <c r="B15" s="8" t="s">
        <v>48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 t="s">
        <v>61</v>
      </c>
      <c r="B16" s="8" t="s">
        <v>58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63</v>
      </c>
      <c r="B17" s="8" t="s">
        <v>58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32</v>
      </c>
      <c r="B18" s="8" t="s">
        <v>36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38</v>
      </c>
      <c r="B19" s="8" t="s">
        <v>36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14" t="s">
        <v>40</v>
      </c>
      <c r="B20" s="22" t="s">
        <v>36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8" t="s">
        <v>80</v>
      </c>
      <c r="B21" s="8" t="s">
        <v>81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14"/>
      <c r="B22" s="22"/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4"/>
      <c r="B23" s="22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4"/>
      <c r="B24" s="22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4"/>
      <c r="B25" s="22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4"/>
      <c r="B26" s="22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4"/>
      <c r="B27" s="22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14"/>
      <c r="B28" s="22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ht="12.75">
      <c r="A29" t="s">
        <v>27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9.00390625" defaultRowHeight="12.75"/>
  <cols>
    <col min="1" max="1" width="7.375" style="33" customWidth="1"/>
    <col min="2" max="2" width="26.75390625" style="33" customWidth="1"/>
    <col min="3" max="16384" width="9.125" style="33" customWidth="1"/>
  </cols>
  <sheetData>
    <row r="1" ht="15.75">
      <c r="B1" s="29" t="s">
        <v>33</v>
      </c>
    </row>
    <row r="3" spans="1:3" ht="15">
      <c r="A3" s="33" t="s">
        <v>15</v>
      </c>
      <c r="B3" s="33" t="s">
        <v>30</v>
      </c>
      <c r="C3" s="34">
        <f>závod!R27</f>
        <v>7101.690411428726</v>
      </c>
    </row>
    <row r="4" spans="1:3" ht="15">
      <c r="A4" s="33" t="s">
        <v>14</v>
      </c>
      <c r="B4" s="33" t="s">
        <v>31</v>
      </c>
      <c r="C4" s="34">
        <f>závod!R13</f>
        <v>7065.653253813956</v>
      </c>
    </row>
    <row r="5" spans="1:3" ht="15">
      <c r="A5" s="33" t="s">
        <v>16</v>
      </c>
      <c r="B5" s="33" t="s">
        <v>52</v>
      </c>
      <c r="C5" s="34">
        <f>závod!R41</f>
        <v>6714.771413151365</v>
      </c>
    </row>
    <row r="6" spans="1:3" ht="15">
      <c r="A6" s="33" t="s">
        <v>17</v>
      </c>
      <c r="B6" s="33" t="s">
        <v>70</v>
      </c>
      <c r="C6" s="34">
        <f>závod!R62</f>
        <v>6671.683442131926</v>
      </c>
    </row>
    <row r="7" spans="1:3" ht="15">
      <c r="A7" s="33" t="s">
        <v>18</v>
      </c>
      <c r="B7" s="33" t="s">
        <v>48</v>
      </c>
      <c r="C7" s="34">
        <f>závod!R34</f>
        <v>6368.601732007086</v>
      </c>
    </row>
    <row r="8" spans="1:3" ht="15">
      <c r="A8" s="33" t="s">
        <v>19</v>
      </c>
      <c r="B8" s="33" t="s">
        <v>41</v>
      </c>
      <c r="C8" s="34">
        <f>závod!R20</f>
        <v>6271.999637715427</v>
      </c>
    </row>
    <row r="9" spans="1:3" ht="15">
      <c r="A9" s="33" t="s">
        <v>20</v>
      </c>
      <c r="B9" s="33" t="s">
        <v>58</v>
      </c>
      <c r="C9" s="34">
        <f>závod!R48</f>
        <v>6251.778547195566</v>
      </c>
    </row>
    <row r="10" spans="1:3" ht="15">
      <c r="A10" s="33" t="s">
        <v>21</v>
      </c>
      <c r="B10" s="33" t="s">
        <v>64</v>
      </c>
      <c r="C10" s="34">
        <f>závod!R55</f>
        <v>5903.380836370042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učitel</cp:lastModifiedBy>
  <cp:lastPrinted>2014-05-07T05:50:50Z</cp:lastPrinted>
  <dcterms:created xsi:type="dcterms:W3CDTF">2007-05-25T07:12:57Z</dcterms:created>
  <dcterms:modified xsi:type="dcterms:W3CDTF">2014-05-07T10:20:53Z</dcterms:modified>
  <cp:category/>
  <cp:version/>
  <cp:contentType/>
  <cp:contentStatus/>
</cp:coreProperties>
</file>